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slicerCaches/slicerCache1.xml" ContentType="application/vnd.ms-excel.slicerCache+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slicers/slicer1.xml" ContentType="application/vnd.ms-excel.slicer+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pivotTables/pivotTable1.xml" ContentType="application/vnd.openxmlformats-officedocument.spreadsheetml.pivotTable+xml"/>
  <Override PartName="/xl/pivotTables/pivotTable2.xml" ContentType="application/vnd.openxmlformats-officedocument.spreadsheetml.pivotTable+xml"/>
  <Override PartName="/xl/pivotTables/pivotTable3.xml" ContentType="application/vnd.openxmlformats-officedocument.spreadsheetml.pivotTable+xml"/>
  <Override PartName="/xl/pivotTables/pivotTable4.xml" ContentType="application/vnd.openxmlformats-officedocument.spreadsheetml.pivotTable+xml"/>
  <Override PartName="/xl/pivotTables/pivotTable5.xml" ContentType="application/vnd.openxmlformats-officedocument.spreadsheetml.pivotTable+xml"/>
  <Override PartName="/xl/pivotTables/pivotTable6.xml" ContentType="application/vnd.openxmlformats-officedocument.spreadsheetml.pivotTable+xml"/>
  <Override PartName="/xl/pivotTables/pivotTable7.xml" ContentType="application/vnd.openxmlformats-officedocument.spreadsheetml.pivotTable+xml"/>
  <Override PartName="/xl/pivotTables/pivotTable8.xml" ContentType="application/vnd.openxmlformats-officedocument.spreadsheetml.pivotTable+xml"/>
  <Override PartName="/xl/pivotTables/pivotTable9.xml" ContentType="application/vnd.openxmlformats-officedocument.spreadsheetml.pivotTable+xml"/>
  <Override PartName="/xl/pivotTables/pivotTable10.xml" ContentType="application/vnd.openxmlformats-officedocument.spreadsheetml.pivotTable+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hidePivotFieldList="1"/>
  <xr:revisionPtr revIDLastSave="0" documentId="8_{7FCF445D-FC9C-471F-899A-B64CABEC4E29}" xr6:coauthVersionLast="47" xr6:coauthVersionMax="47" xr10:uidLastSave="{00000000-0000-0000-0000-000000000000}"/>
  <bookViews>
    <workbookView xWindow="-110" yWindow="-110" windowWidth="19420" windowHeight="10420" xr2:uid="{00000000-000D-0000-FFFF-FFFF00000000}"/>
  </bookViews>
  <sheets>
    <sheet name="DASHBOARD" sheetId="3" r:id="rId1"/>
    <sheet name="Sheet1" sheetId="2" r:id="rId2"/>
    <sheet name="ChiChi_Bites_Sales_Data" sheetId="1" r:id="rId3"/>
  </sheets>
  <definedNames>
    <definedName name="Slicer_Staff">#N/A</definedName>
  </definedNames>
  <calcPr calcId="191029" fullCalcOnLoad="1"/>
  <pivotCaches>
    <pivotCache cacheId="8" r:id="rId4"/>
  </pivotCaches>
  <extLst>
    <ext xmlns:x14="http://schemas.microsoft.com/office/spreadsheetml/2009/9/main" uri="{BBE1A952-AA13-448e-AADC-164F8A28A991}">
      <x14:slicerCaches>
        <x14:slicerCache r:id="rId5"/>
      </x14:slicerCaches>
    </ext>
    <ext xmlns:x14="http://schemas.microsoft.com/office/spreadsheetml/2009/9/main" uri="{79F54976-1DA5-4618-B147-4CDE4B953A38}">
      <x14:workbookPr/>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Q2" i="1" l="1"/>
  <c r="S13" i="2"/>
  <c r="O3" i="1"/>
  <c r="O4" i="1"/>
  <c r="O5" i="1"/>
  <c r="O6" i="1"/>
  <c r="O7" i="1"/>
  <c r="O8" i="1"/>
  <c r="O9" i="1"/>
  <c r="O10" i="1"/>
  <c r="O11" i="1"/>
  <c r="O12" i="1"/>
  <c r="O13" i="1"/>
  <c r="O14" i="1"/>
  <c r="O15" i="1"/>
  <c r="O16" i="1"/>
  <c r="O17" i="1"/>
  <c r="O18" i="1"/>
  <c r="O19" i="1"/>
  <c r="O20" i="1"/>
  <c r="O21" i="1"/>
  <c r="O22" i="1"/>
  <c r="O23" i="1"/>
  <c r="O24" i="1"/>
  <c r="O25" i="1"/>
  <c r="O26" i="1"/>
  <c r="O27" i="1"/>
  <c r="O28" i="1"/>
  <c r="O29" i="1"/>
  <c r="O30" i="1"/>
  <c r="O31" i="1"/>
  <c r="O32" i="1"/>
  <c r="O33" i="1"/>
  <c r="O34" i="1"/>
  <c r="O35" i="1"/>
  <c r="O36" i="1"/>
  <c r="O37" i="1"/>
  <c r="O38" i="1"/>
  <c r="O39" i="1"/>
  <c r="O40" i="1"/>
  <c r="O41" i="1"/>
  <c r="O42" i="1"/>
  <c r="O43" i="1"/>
  <c r="O44" i="1"/>
  <c r="O45" i="1"/>
  <c r="O46" i="1"/>
  <c r="O47" i="1"/>
  <c r="O48" i="1"/>
  <c r="O49" i="1"/>
  <c r="O50" i="1"/>
  <c r="O51" i="1"/>
  <c r="O52" i="1"/>
  <c r="O53" i="1"/>
  <c r="O54" i="1"/>
  <c r="O55" i="1"/>
  <c r="O56" i="1"/>
  <c r="O57" i="1"/>
  <c r="O58" i="1"/>
  <c r="O59" i="1"/>
  <c r="O60" i="1"/>
  <c r="O61" i="1"/>
  <c r="O62" i="1"/>
  <c r="O63" i="1"/>
  <c r="O64" i="1"/>
  <c r="O65" i="1"/>
  <c r="O66" i="1"/>
  <c r="O67" i="1"/>
  <c r="O68" i="1"/>
  <c r="O69" i="1"/>
  <c r="O70" i="1"/>
  <c r="O71" i="1"/>
  <c r="O72" i="1"/>
  <c r="O73" i="1"/>
  <c r="O74" i="1"/>
  <c r="O75" i="1"/>
  <c r="O76" i="1"/>
  <c r="O77" i="1"/>
  <c r="O78" i="1"/>
  <c r="O79" i="1"/>
  <c r="O80" i="1"/>
  <c r="O81" i="1"/>
  <c r="O82" i="1"/>
  <c r="O83" i="1"/>
  <c r="O84" i="1"/>
  <c r="O85" i="1"/>
  <c r="O86" i="1"/>
  <c r="O87" i="1"/>
  <c r="O88" i="1"/>
  <c r="O89" i="1"/>
  <c r="O90" i="1"/>
  <c r="O91" i="1"/>
  <c r="O92" i="1"/>
  <c r="O93" i="1"/>
  <c r="O94" i="1"/>
  <c r="O95" i="1"/>
  <c r="O96" i="1"/>
  <c r="O97" i="1"/>
  <c r="O98" i="1"/>
  <c r="O99" i="1"/>
  <c r="O100" i="1"/>
  <c r="O101" i="1"/>
  <c r="O102" i="1"/>
  <c r="O103" i="1"/>
  <c r="O104" i="1"/>
  <c r="O105" i="1"/>
  <c r="O106" i="1"/>
  <c r="O107" i="1"/>
  <c r="O108" i="1"/>
  <c r="O109" i="1"/>
  <c r="O110" i="1"/>
  <c r="O111" i="1"/>
  <c r="O112" i="1"/>
  <c r="O113" i="1"/>
  <c r="O114" i="1"/>
  <c r="O115" i="1"/>
  <c r="O116" i="1"/>
  <c r="O117" i="1"/>
  <c r="O118" i="1"/>
  <c r="O119" i="1"/>
  <c r="O120" i="1"/>
  <c r="O121" i="1"/>
  <c r="O122" i="1"/>
  <c r="O123" i="1"/>
  <c r="O124" i="1"/>
  <c r="O125" i="1"/>
  <c r="O126" i="1"/>
  <c r="O127" i="1"/>
  <c r="O128" i="1"/>
  <c r="O129" i="1"/>
  <c r="O130" i="1"/>
  <c r="O131" i="1"/>
  <c r="O132" i="1"/>
  <c r="O133" i="1"/>
  <c r="O134" i="1"/>
  <c r="O135" i="1"/>
  <c r="O136" i="1"/>
  <c r="O137" i="1"/>
  <c r="O138" i="1"/>
  <c r="O139" i="1"/>
  <c r="O140" i="1"/>
  <c r="O141" i="1"/>
  <c r="O142" i="1"/>
  <c r="O143" i="1"/>
  <c r="O144" i="1"/>
  <c r="O145" i="1"/>
  <c r="O146" i="1"/>
  <c r="O147" i="1"/>
  <c r="O148" i="1"/>
  <c r="O149" i="1"/>
  <c r="O150" i="1"/>
  <c r="O151" i="1"/>
  <c r="O152" i="1"/>
  <c r="O153" i="1"/>
  <c r="O154" i="1"/>
  <c r="O155" i="1"/>
  <c r="O156" i="1"/>
  <c r="O157" i="1"/>
  <c r="O158" i="1"/>
  <c r="O159" i="1"/>
  <c r="O160" i="1"/>
  <c r="O161" i="1"/>
  <c r="O162" i="1"/>
  <c r="O163" i="1"/>
  <c r="O164" i="1"/>
  <c r="O165" i="1"/>
  <c r="O166" i="1"/>
  <c r="O167" i="1"/>
  <c r="O168" i="1"/>
  <c r="O169" i="1"/>
  <c r="O170" i="1"/>
  <c r="O171" i="1"/>
  <c r="O172" i="1"/>
  <c r="O173" i="1"/>
  <c r="O174" i="1"/>
  <c r="O175" i="1"/>
  <c r="O176" i="1"/>
  <c r="O177" i="1"/>
  <c r="O178" i="1"/>
  <c r="O179" i="1"/>
  <c r="O180" i="1"/>
  <c r="O181" i="1"/>
  <c r="O182" i="1"/>
  <c r="O183" i="1"/>
  <c r="O184" i="1"/>
  <c r="O185" i="1"/>
  <c r="O186" i="1"/>
  <c r="O187" i="1"/>
  <c r="O188" i="1"/>
  <c r="O189" i="1"/>
  <c r="O190" i="1"/>
  <c r="O191" i="1"/>
  <c r="O192" i="1"/>
  <c r="O193" i="1"/>
  <c r="O194" i="1"/>
  <c r="O195" i="1"/>
  <c r="O196" i="1"/>
  <c r="O197" i="1"/>
  <c r="O198" i="1"/>
  <c r="O199" i="1"/>
  <c r="O200" i="1"/>
  <c r="O201" i="1"/>
  <c r="O202" i="1"/>
  <c r="O203" i="1"/>
  <c r="O204" i="1"/>
  <c r="O205" i="1"/>
  <c r="O206" i="1"/>
  <c r="O207" i="1"/>
  <c r="O208" i="1"/>
  <c r="O209" i="1"/>
  <c r="O210" i="1"/>
  <c r="O211" i="1"/>
  <c r="O212" i="1"/>
  <c r="O213" i="1"/>
  <c r="O214" i="1"/>
  <c r="O215" i="1"/>
  <c r="O216" i="1"/>
  <c r="O217" i="1"/>
  <c r="O218" i="1"/>
  <c r="O219" i="1"/>
  <c r="O220" i="1"/>
  <c r="O221" i="1"/>
  <c r="O2" i="1"/>
  <c r="N3" i="1"/>
  <c r="N4" i="1"/>
  <c r="N5" i="1"/>
  <c r="N6" i="1"/>
  <c r="N7" i="1"/>
  <c r="N8" i="1"/>
  <c r="N9" i="1"/>
  <c r="N10" i="1"/>
  <c r="N11" i="1"/>
  <c r="N12" i="1"/>
  <c r="N13" i="1"/>
  <c r="N14" i="1"/>
  <c r="N15" i="1"/>
  <c r="N16" i="1"/>
  <c r="N17" i="1"/>
  <c r="N18" i="1"/>
  <c r="N19" i="1"/>
  <c r="N20" i="1"/>
  <c r="N21" i="1"/>
  <c r="N22" i="1"/>
  <c r="N23" i="1"/>
  <c r="N24" i="1"/>
  <c r="N25" i="1"/>
  <c r="N26" i="1"/>
  <c r="N27" i="1"/>
  <c r="N28" i="1"/>
  <c r="N29" i="1"/>
  <c r="N30" i="1"/>
  <c r="N31" i="1"/>
  <c r="N32" i="1"/>
  <c r="N33" i="1"/>
  <c r="N34" i="1"/>
  <c r="N35" i="1"/>
  <c r="N36" i="1"/>
  <c r="N37" i="1"/>
  <c r="N38" i="1"/>
  <c r="N39" i="1"/>
  <c r="N40" i="1"/>
  <c r="N41" i="1"/>
  <c r="N42" i="1"/>
  <c r="N43" i="1"/>
  <c r="N44" i="1"/>
  <c r="N45" i="1"/>
  <c r="N46" i="1"/>
  <c r="N47" i="1"/>
  <c r="N48" i="1"/>
  <c r="N49" i="1"/>
  <c r="N50" i="1"/>
  <c r="N51" i="1"/>
  <c r="N52" i="1"/>
  <c r="N53" i="1"/>
  <c r="N54" i="1"/>
  <c r="N55" i="1"/>
  <c r="N56" i="1"/>
  <c r="N57" i="1"/>
  <c r="N58" i="1"/>
  <c r="N59" i="1"/>
  <c r="N60" i="1"/>
  <c r="N61" i="1"/>
  <c r="N62" i="1"/>
  <c r="N63" i="1"/>
  <c r="N64" i="1"/>
  <c r="N65" i="1"/>
  <c r="N66" i="1"/>
  <c r="N67" i="1"/>
  <c r="N68" i="1"/>
  <c r="N69" i="1"/>
  <c r="N70" i="1"/>
  <c r="N71" i="1"/>
  <c r="N72" i="1"/>
  <c r="N73" i="1"/>
  <c r="N74" i="1"/>
  <c r="N75" i="1"/>
  <c r="N76" i="1"/>
  <c r="N77" i="1"/>
  <c r="N78" i="1"/>
  <c r="N79" i="1"/>
  <c r="N80" i="1"/>
  <c r="N81" i="1"/>
  <c r="N82" i="1"/>
  <c r="N83" i="1"/>
  <c r="N84" i="1"/>
  <c r="N85" i="1"/>
  <c r="N86" i="1"/>
  <c r="N87" i="1"/>
  <c r="N88" i="1"/>
  <c r="N89" i="1"/>
  <c r="N90" i="1"/>
  <c r="N91" i="1"/>
  <c r="N92" i="1"/>
  <c r="N93" i="1"/>
  <c r="N94" i="1"/>
  <c r="N95" i="1"/>
  <c r="N96" i="1"/>
  <c r="N97" i="1"/>
  <c r="N98" i="1"/>
  <c r="N99" i="1"/>
  <c r="N100" i="1"/>
  <c r="N101" i="1"/>
  <c r="N102" i="1"/>
  <c r="N103" i="1"/>
  <c r="N104" i="1"/>
  <c r="N105" i="1"/>
  <c r="N106" i="1"/>
  <c r="N107" i="1"/>
  <c r="N108" i="1"/>
  <c r="N109" i="1"/>
  <c r="N110" i="1"/>
  <c r="N111" i="1"/>
  <c r="N112" i="1"/>
  <c r="N113" i="1"/>
  <c r="N114" i="1"/>
  <c r="N115" i="1"/>
  <c r="N116" i="1"/>
  <c r="N117" i="1"/>
  <c r="N118" i="1"/>
  <c r="N119" i="1"/>
  <c r="N120" i="1"/>
  <c r="N121" i="1"/>
  <c r="N122" i="1"/>
  <c r="N123" i="1"/>
  <c r="N124" i="1"/>
  <c r="N125" i="1"/>
  <c r="N126" i="1"/>
  <c r="N127" i="1"/>
  <c r="N128" i="1"/>
  <c r="N129" i="1"/>
  <c r="N130" i="1"/>
  <c r="N131" i="1"/>
  <c r="N132" i="1"/>
  <c r="N133" i="1"/>
  <c r="N134" i="1"/>
  <c r="N135" i="1"/>
  <c r="N136" i="1"/>
  <c r="N137" i="1"/>
  <c r="N138" i="1"/>
  <c r="N139" i="1"/>
  <c r="N140" i="1"/>
  <c r="N141" i="1"/>
  <c r="N142" i="1"/>
  <c r="N143" i="1"/>
  <c r="N144" i="1"/>
  <c r="N145" i="1"/>
  <c r="N146" i="1"/>
  <c r="N147" i="1"/>
  <c r="N148" i="1"/>
  <c r="N149" i="1"/>
  <c r="N150" i="1"/>
  <c r="N151" i="1"/>
  <c r="N152" i="1"/>
  <c r="N153" i="1"/>
  <c r="N154" i="1"/>
  <c r="N155" i="1"/>
  <c r="N156" i="1"/>
  <c r="N157" i="1"/>
  <c r="N158" i="1"/>
  <c r="N159" i="1"/>
  <c r="N160" i="1"/>
  <c r="N161" i="1"/>
  <c r="N162" i="1"/>
  <c r="N163" i="1"/>
  <c r="N164" i="1"/>
  <c r="N165" i="1"/>
  <c r="N166" i="1"/>
  <c r="N167" i="1"/>
  <c r="N168" i="1"/>
  <c r="N169" i="1"/>
  <c r="N170" i="1"/>
  <c r="N171" i="1"/>
  <c r="N172" i="1"/>
  <c r="N173" i="1"/>
  <c r="N174" i="1"/>
  <c r="N175" i="1"/>
  <c r="N176" i="1"/>
  <c r="N177" i="1"/>
  <c r="N178" i="1"/>
  <c r="N179" i="1"/>
  <c r="N180" i="1"/>
  <c r="N181" i="1"/>
  <c r="N182" i="1"/>
  <c r="N183" i="1"/>
  <c r="N184" i="1"/>
  <c r="N185" i="1"/>
  <c r="N186" i="1"/>
  <c r="N187" i="1"/>
  <c r="N188" i="1"/>
  <c r="N189" i="1"/>
  <c r="N190" i="1"/>
  <c r="N191" i="1"/>
  <c r="N192" i="1"/>
  <c r="N193" i="1"/>
  <c r="N194" i="1"/>
  <c r="N195" i="1"/>
  <c r="N196" i="1"/>
  <c r="N197" i="1"/>
  <c r="N198" i="1"/>
  <c r="N199" i="1"/>
  <c r="N200" i="1"/>
  <c r="N201" i="1"/>
  <c r="N202" i="1"/>
  <c r="N203" i="1"/>
  <c r="N204" i="1"/>
  <c r="N205" i="1"/>
  <c r="N206" i="1"/>
  <c r="N207" i="1"/>
  <c r="N208" i="1"/>
  <c r="N209" i="1"/>
  <c r="N210" i="1"/>
  <c r="N211" i="1"/>
  <c r="N212" i="1"/>
  <c r="N213" i="1"/>
  <c r="N214" i="1"/>
  <c r="N215" i="1"/>
  <c r="N216" i="1"/>
  <c r="N217" i="1"/>
  <c r="N218" i="1"/>
  <c r="N219" i="1"/>
  <c r="N220" i="1"/>
  <c r="N221" i="1"/>
  <c r="N2" i="1"/>
  <c r="M3" i="1"/>
  <c r="M4" i="1"/>
  <c r="M5" i="1"/>
  <c r="M6" i="1"/>
  <c r="M7" i="1"/>
  <c r="M8" i="1"/>
  <c r="M9" i="1"/>
  <c r="M10" i="1"/>
  <c r="M11" i="1"/>
  <c r="M12" i="1"/>
  <c r="M13" i="1"/>
  <c r="M14" i="1"/>
  <c r="M15" i="1"/>
  <c r="M16" i="1"/>
  <c r="M17" i="1"/>
  <c r="M18" i="1"/>
  <c r="M19" i="1"/>
  <c r="M20" i="1"/>
  <c r="M21" i="1"/>
  <c r="M22" i="1"/>
  <c r="M23" i="1"/>
  <c r="M24" i="1"/>
  <c r="M25" i="1"/>
  <c r="M26" i="1"/>
  <c r="M27" i="1"/>
  <c r="M28" i="1"/>
  <c r="M29" i="1"/>
  <c r="M30" i="1"/>
  <c r="M31" i="1"/>
  <c r="M32" i="1"/>
  <c r="M33" i="1"/>
  <c r="M34" i="1"/>
  <c r="M35" i="1"/>
  <c r="M36" i="1"/>
  <c r="M37" i="1"/>
  <c r="M38" i="1"/>
  <c r="M39" i="1"/>
  <c r="M40" i="1"/>
  <c r="M41" i="1"/>
  <c r="M42" i="1"/>
  <c r="M43" i="1"/>
  <c r="M44" i="1"/>
  <c r="M45" i="1"/>
  <c r="M46" i="1"/>
  <c r="M47" i="1"/>
  <c r="M48" i="1"/>
  <c r="M49" i="1"/>
  <c r="M50" i="1"/>
  <c r="M51" i="1"/>
  <c r="M52" i="1"/>
  <c r="M53" i="1"/>
  <c r="M54" i="1"/>
  <c r="M55" i="1"/>
  <c r="M56" i="1"/>
  <c r="M57" i="1"/>
  <c r="M58" i="1"/>
  <c r="M59" i="1"/>
  <c r="M60" i="1"/>
  <c r="M61" i="1"/>
  <c r="M62" i="1"/>
  <c r="M63" i="1"/>
  <c r="M64" i="1"/>
  <c r="M65" i="1"/>
  <c r="M66" i="1"/>
  <c r="M67" i="1"/>
  <c r="M68" i="1"/>
  <c r="M69" i="1"/>
  <c r="M70" i="1"/>
  <c r="M71" i="1"/>
  <c r="M72" i="1"/>
  <c r="M73" i="1"/>
  <c r="M74" i="1"/>
  <c r="M75" i="1"/>
  <c r="M76" i="1"/>
  <c r="M77" i="1"/>
  <c r="M78" i="1"/>
  <c r="M79" i="1"/>
  <c r="M80" i="1"/>
  <c r="M81" i="1"/>
  <c r="M82" i="1"/>
  <c r="M83" i="1"/>
  <c r="M84" i="1"/>
  <c r="M85" i="1"/>
  <c r="M86" i="1"/>
  <c r="M87" i="1"/>
  <c r="M88" i="1"/>
  <c r="M89" i="1"/>
  <c r="M90" i="1"/>
  <c r="M91" i="1"/>
  <c r="M92" i="1"/>
  <c r="M93" i="1"/>
  <c r="M94" i="1"/>
  <c r="M95" i="1"/>
  <c r="M96" i="1"/>
  <c r="M97" i="1"/>
  <c r="M98" i="1"/>
  <c r="M99" i="1"/>
  <c r="M100" i="1"/>
  <c r="M101" i="1"/>
  <c r="M102" i="1"/>
  <c r="M103" i="1"/>
  <c r="M104" i="1"/>
  <c r="M105" i="1"/>
  <c r="M106" i="1"/>
  <c r="M107" i="1"/>
  <c r="M108" i="1"/>
  <c r="M109" i="1"/>
  <c r="M110" i="1"/>
  <c r="M111" i="1"/>
  <c r="M112" i="1"/>
  <c r="M113" i="1"/>
  <c r="M114" i="1"/>
  <c r="M115" i="1"/>
  <c r="M116" i="1"/>
  <c r="M117" i="1"/>
  <c r="M118" i="1"/>
  <c r="M119" i="1"/>
  <c r="M120" i="1"/>
  <c r="M121" i="1"/>
  <c r="M122" i="1"/>
  <c r="M123" i="1"/>
  <c r="M124" i="1"/>
  <c r="M125" i="1"/>
  <c r="M126" i="1"/>
  <c r="M127" i="1"/>
  <c r="M128" i="1"/>
  <c r="M129" i="1"/>
  <c r="M130" i="1"/>
  <c r="M131" i="1"/>
  <c r="M132" i="1"/>
  <c r="M133" i="1"/>
  <c r="M134" i="1"/>
  <c r="M135" i="1"/>
  <c r="M136" i="1"/>
  <c r="M137" i="1"/>
  <c r="M138" i="1"/>
  <c r="M139" i="1"/>
  <c r="M140" i="1"/>
  <c r="M141" i="1"/>
  <c r="M142" i="1"/>
  <c r="M143" i="1"/>
  <c r="M144" i="1"/>
  <c r="M145" i="1"/>
  <c r="M146" i="1"/>
  <c r="M147" i="1"/>
  <c r="M148" i="1"/>
  <c r="M149" i="1"/>
  <c r="M150" i="1"/>
  <c r="M151" i="1"/>
  <c r="M152" i="1"/>
  <c r="M153" i="1"/>
  <c r="M154" i="1"/>
  <c r="M155" i="1"/>
  <c r="M156" i="1"/>
  <c r="M157" i="1"/>
  <c r="M158" i="1"/>
  <c r="M159" i="1"/>
  <c r="M160" i="1"/>
  <c r="M161" i="1"/>
  <c r="M162" i="1"/>
  <c r="M163" i="1"/>
  <c r="M164" i="1"/>
  <c r="M165" i="1"/>
  <c r="M166" i="1"/>
  <c r="M167" i="1"/>
  <c r="M168" i="1"/>
  <c r="M169" i="1"/>
  <c r="M170" i="1"/>
  <c r="M171" i="1"/>
  <c r="M172" i="1"/>
  <c r="M173" i="1"/>
  <c r="M174" i="1"/>
  <c r="M175" i="1"/>
  <c r="M176" i="1"/>
  <c r="M177" i="1"/>
  <c r="M178" i="1"/>
  <c r="M179" i="1"/>
  <c r="M180" i="1"/>
  <c r="M181" i="1"/>
  <c r="M182" i="1"/>
  <c r="M183" i="1"/>
  <c r="M184" i="1"/>
  <c r="M185" i="1"/>
  <c r="M186" i="1"/>
  <c r="M187" i="1"/>
  <c r="M188" i="1"/>
  <c r="M189" i="1"/>
  <c r="M190" i="1"/>
  <c r="M191" i="1"/>
  <c r="M192" i="1"/>
  <c r="M193" i="1"/>
  <c r="M194" i="1"/>
  <c r="M195" i="1"/>
  <c r="M196" i="1"/>
  <c r="M197" i="1"/>
  <c r="M198" i="1"/>
  <c r="M199" i="1"/>
  <c r="M200" i="1"/>
  <c r="M201" i="1"/>
  <c r="M202" i="1"/>
  <c r="M203" i="1"/>
  <c r="M204" i="1"/>
  <c r="M205" i="1"/>
  <c r="M206" i="1"/>
  <c r="M207" i="1"/>
  <c r="M208" i="1"/>
  <c r="M209" i="1"/>
  <c r="M210" i="1"/>
  <c r="M211" i="1"/>
  <c r="M212" i="1"/>
  <c r="M213" i="1"/>
  <c r="M214" i="1"/>
  <c r="M215" i="1"/>
  <c r="M216" i="1"/>
  <c r="M217" i="1"/>
  <c r="M218" i="1"/>
  <c r="M219" i="1"/>
  <c r="M220" i="1"/>
  <c r="M221" i="1"/>
  <c r="M2" i="1"/>
  <c r="E21" i="1"/>
  <c r="E23" i="1"/>
  <c r="E35" i="1"/>
  <c r="E49" i="1"/>
  <c r="E69" i="1"/>
  <c r="E101" i="1"/>
  <c r="E131" i="1"/>
  <c r="E132" i="1"/>
  <c r="E141" i="1"/>
  <c r="E142" i="1"/>
  <c r="E180" i="1"/>
  <c r="E194" i="1"/>
  <c r="E197" i="1"/>
  <c r="E211" i="1"/>
  <c r="E18" i="1"/>
  <c r="I9" i="2"/>
  <c r="E4" i="2"/>
</calcChain>
</file>

<file path=xl/sharedStrings.xml><?xml version="1.0" encoding="utf-8"?>
<sst xmlns="http://schemas.openxmlformats.org/spreadsheetml/2006/main" count="787" uniqueCount="74">
  <si>
    <t>Date</t>
  </si>
  <si>
    <t>Product</t>
  </si>
  <si>
    <t>Quantity</t>
  </si>
  <si>
    <t>Unit_Price</t>
  </si>
  <si>
    <t>Total_Sales</t>
  </si>
  <si>
    <t>Unit_Cost</t>
  </si>
  <si>
    <t>Total_Cost</t>
  </si>
  <si>
    <t>Profit</t>
  </si>
  <si>
    <t>Payment_Method</t>
  </si>
  <si>
    <t>Staff</t>
  </si>
  <si>
    <t>Ad_Spend</t>
  </si>
  <si>
    <t>Customer_Rating</t>
  </si>
  <si>
    <t>Fried Plantain (Dodo)</t>
  </si>
  <si>
    <t>Amaka</t>
  </si>
  <si>
    <t>Suya (Beef)</t>
  </si>
  <si>
    <t>Cash</t>
  </si>
  <si>
    <t>Blessing</t>
  </si>
  <si>
    <t>Pounded Yam + Egusi</t>
  </si>
  <si>
    <t>Transfer</t>
  </si>
  <si>
    <t>Chidi</t>
  </si>
  <si>
    <t>Chicken Wings</t>
  </si>
  <si>
    <t>Shawarma</t>
  </si>
  <si>
    <t>Puff Puff</t>
  </si>
  <si>
    <t>Tunde</t>
  </si>
  <si>
    <t>Fried Rice + Chicken</t>
  </si>
  <si>
    <t>Ngozi</t>
  </si>
  <si>
    <t>Peppered Fish</t>
  </si>
  <si>
    <t>Jollof Rice + Chicken</t>
  </si>
  <si>
    <t>Meat Pie</t>
  </si>
  <si>
    <t>Coleslaw</t>
  </si>
  <si>
    <t>Amala + Ewedu</t>
  </si>
  <si>
    <t>Moi Moi</t>
  </si>
  <si>
    <t>Zobo Drink</t>
  </si>
  <si>
    <t>Chapman</t>
  </si>
  <si>
    <t>Pos</t>
  </si>
  <si>
    <t>Profit Margin %</t>
  </si>
  <si>
    <t>Month Column</t>
  </si>
  <si>
    <t>Day_of_Week</t>
  </si>
  <si>
    <t>Row Labels</t>
  </si>
  <si>
    <t>Grand Total</t>
  </si>
  <si>
    <t>Sum of Total_Sales</t>
  </si>
  <si>
    <t>Sum of Total_Cost</t>
  </si>
  <si>
    <t>Sum of Profit</t>
  </si>
  <si>
    <t>Count of Product</t>
  </si>
  <si>
    <t xml:space="preserve"> Payment Method Popularity</t>
  </si>
  <si>
    <t>Most Profitable Staff</t>
  </si>
  <si>
    <t xml:space="preserve"> Best-selling Product</t>
  </si>
  <si>
    <t>Total Revenue</t>
  </si>
  <si>
    <t>Apr-2024</t>
  </si>
  <si>
    <t>Feb-2024</t>
  </si>
  <si>
    <t>Jan-2024</t>
  </si>
  <si>
    <t>Jun-2024</t>
  </si>
  <si>
    <t>Mar-2024</t>
  </si>
  <si>
    <t>May-2024</t>
  </si>
  <si>
    <t>Sales by Month</t>
  </si>
  <si>
    <t>Sunday</t>
  </si>
  <si>
    <t>Monday</t>
  </si>
  <si>
    <t>Tuesday</t>
  </si>
  <si>
    <t>Wednesday</t>
  </si>
  <si>
    <t>Thursday</t>
  </si>
  <si>
    <t>Friday</t>
  </si>
  <si>
    <t>Saturday</t>
  </si>
  <si>
    <t>Best Day of Week</t>
  </si>
  <si>
    <t>Average of Customer_Rating</t>
  </si>
  <si>
    <t>Average Customer Rating per Product</t>
  </si>
  <si>
    <t>Average of Profit</t>
  </si>
  <si>
    <t>Jan</t>
  </si>
  <si>
    <t>Feb</t>
  </si>
  <si>
    <t>Mar</t>
  </si>
  <si>
    <t>Apr</t>
  </si>
  <si>
    <t>May</t>
  </si>
  <si>
    <t>Jun</t>
  </si>
  <si>
    <t>Sum of Ad_Spend</t>
  </si>
  <si>
    <t>Ad Spend affect Daily Sales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</si>
</sst>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
    <numFmt numFmtId="166" formatCode="[$₦-466]\ #,##0.00"/>
    <numFmt numFmtId="169" formatCode="0.0"/>
  </numFmts>
  <fonts count="4" x14ac:knownFonts="1">
    <font>
      <sz val="11"/>
      <color theme="1"/>
      <name val="Calibri"/>
      <family val="2"/>
      <scheme val="minor"/>
    </font>
    <font>
      <b/>
      <sz val="11"/>
      <color rgb="FFFFFFFF"/>
      <name val="Arial"/>
    </font>
    <font>
      <sz val="10"/>
      <name val="Arial"/>
    </font>
    <font>
      <b/>
      <sz val="11"/>
      <color rgb="FFC8960C"/>
      <name val="Arial"/>
      <family val="2"/>
    </font>
  </fonts>
  <fills count="3">
    <fill>
      <patternFill patternType="none"/>
    </fill>
    <fill>
      <patternFill patternType="gray125"/>
    </fill>
    <fill>
      <patternFill patternType="solid">
        <fgColor rgb="FF1B6B35"/>
        <bgColor rgb="FF1B6B35"/>
      </patternFill>
    </fill>
  </fills>
  <borders count="1">
    <border>
      <left/>
      <right/>
      <top/>
      <bottom/>
      <diagonal/>
    </border>
  </borders>
  <cellStyleXfs count="1">
    <xf numFmtId="0" fontId="0" fillId="0" borderId="0"/>
  </cellStyleXfs>
  <cellXfs count="10">
    <xf numFmtId="0" fontId="0" fillId="0" borderId="0" xfId="0"/>
    <xf numFmtId="0" fontId="1" fillId="2" borderId="0" xfId="0" applyFont="1" applyFill="1" applyAlignment="1">
      <alignment horizontal="center"/>
    </xf>
    <xf numFmtId="0" fontId="2" fillId="0" borderId="0" xfId="0" applyFont="1"/>
    <xf numFmtId="14" fontId="2" fillId="0" borderId="0" xfId="0" applyNumberFormat="1" applyFont="1"/>
    <xf numFmtId="0" fontId="3" fillId="0" borderId="0" xfId="0" applyFont="1"/>
    <xf numFmtId="0" fontId="0" fillId="0" borderId="0" xfId="0" pivotButton="1"/>
    <xf numFmtId="0" fontId="0" fillId="0" borderId="0" xfId="0" applyAlignment="1">
      <alignment horizontal="left"/>
    </xf>
    <xf numFmtId="0" fontId="0" fillId="0" borderId="0" xfId="0" applyNumberFormat="1"/>
    <xf numFmtId="166" fontId="0" fillId="0" borderId="0" xfId="0" applyNumberFormat="1"/>
    <xf numFmtId="169" fontId="0" fillId="0" borderId="0" xfId="0" applyNumberFormat="1"/>
  </cellXfs>
  <cellStyles count="1">
    <cellStyle name="Normal" xfId="0" builtinId="0"/>
  </cellStyles>
  <dxfs count="29">
    <dxf>
      <font>
        <b/>
        <i val="0"/>
        <u/>
        <color theme="0"/>
      </font>
      <fill>
        <patternFill>
          <bgColor rgb="FF1B6B35"/>
        </patternFill>
      </fill>
    </dxf>
    <dxf>
      <font>
        <color theme="0"/>
      </font>
      <fill>
        <patternFill>
          <fgColor rgb="FF1B6B35"/>
        </patternFill>
      </fill>
    </dxf>
    <dxf>
      <numFmt numFmtId="169" formatCode="0.0"/>
    </dxf>
    <dxf>
      <numFmt numFmtId="166" formatCode="[$₦-466]\ #,##0.00"/>
    </dxf>
    <dxf>
      <numFmt numFmtId="0" formatCode="General"/>
    </dxf>
    <dxf>
      <numFmt numFmtId="0" formatCode="General"/>
    </dxf>
    <dxf>
      <numFmt numFmtId="169" formatCode="0.0"/>
    </dxf>
    <dxf>
      <numFmt numFmtId="166" formatCode="[$₦-466]\ #,##0.00"/>
    </dxf>
    <dxf>
      <numFmt numFmtId="166" formatCode="[$₦-466]\ #,##0.00"/>
    </dxf>
    <dxf>
      <numFmt numFmtId="166" formatCode="[$₦-466]\ #,##0.00"/>
    </dxf>
    <dxf>
      <numFmt numFmtId="0" formatCode="General"/>
    </dxf>
    <dxf>
      <numFmt numFmtId="0" formatCode="General"/>
    </dxf>
    <dxf>
      <numFmt numFmtId="166" formatCode="[$₦-466]\ #,##0.00"/>
    </dxf>
    <dxf>
      <numFmt numFmtId="166" formatCode="[$₦-466]\ #,##0.00"/>
    </dxf>
    <dxf>
      <numFmt numFmtId="166" formatCode="[$₦-466]\ #,##0.00"/>
    </dxf>
    <dxf>
      <numFmt numFmtId="166" formatCode="[$₦-466]\ #,##0.00"/>
    </dxf>
    <dxf>
      <font>
        <b/>
        <i val="0"/>
        <strike val="0"/>
        <condense val="0"/>
        <extend val="0"/>
        <outline val="0"/>
        <shadow val="0"/>
        <u val="none"/>
        <vertAlign val="baseline"/>
        <sz val="11"/>
        <color rgb="FFFFFFFF"/>
        <name val="Arial"/>
        <scheme val="none"/>
      </font>
      <fill>
        <patternFill patternType="solid">
          <fgColor rgb="FF1B6B35"/>
          <bgColor rgb="FF1B6B35"/>
        </patternFill>
      </fill>
      <alignment horizontal="center" vertical="bottom" textRotation="0" wrapText="0" indent="0" justifyLastLine="0" shrinkToFit="0" readingOrder="0"/>
    </dxf>
    <dxf>
      <font>
        <b val="0"/>
        <i val="0"/>
        <strike val="0"/>
        <condense val="0"/>
        <extend val="0"/>
        <outline val="0"/>
        <shadow val="0"/>
        <u val="none"/>
        <vertAlign val="baseline"/>
        <sz val="10"/>
        <color auto="1"/>
        <name val="Arial"/>
        <scheme val="none"/>
      </font>
    </dxf>
    <dxf>
      <font>
        <b val="0"/>
        <i val="0"/>
        <strike val="0"/>
        <condense val="0"/>
        <extend val="0"/>
        <outline val="0"/>
        <shadow val="0"/>
        <u val="none"/>
        <vertAlign val="baseline"/>
        <sz val="10"/>
        <color auto="1"/>
        <name val="Arial"/>
        <scheme val="none"/>
      </font>
    </dxf>
    <dxf>
      <font>
        <b val="0"/>
        <i val="0"/>
        <strike val="0"/>
        <condense val="0"/>
        <extend val="0"/>
        <outline val="0"/>
        <shadow val="0"/>
        <u val="none"/>
        <vertAlign val="baseline"/>
        <sz val="10"/>
        <color auto="1"/>
        <name val="Arial"/>
        <scheme val="none"/>
      </font>
    </dxf>
    <dxf>
      <font>
        <b val="0"/>
        <i val="0"/>
        <strike val="0"/>
        <condense val="0"/>
        <extend val="0"/>
        <outline val="0"/>
        <shadow val="0"/>
        <u val="none"/>
        <vertAlign val="baseline"/>
        <sz val="10"/>
        <color auto="1"/>
        <name val="Arial"/>
        <scheme val="none"/>
      </font>
    </dxf>
    <dxf>
      <font>
        <b val="0"/>
        <i val="0"/>
        <strike val="0"/>
        <condense val="0"/>
        <extend val="0"/>
        <outline val="0"/>
        <shadow val="0"/>
        <u val="none"/>
        <vertAlign val="baseline"/>
        <sz val="10"/>
        <color auto="1"/>
        <name val="Arial"/>
        <scheme val="none"/>
      </font>
    </dxf>
    <dxf>
      <font>
        <b val="0"/>
        <i val="0"/>
        <strike val="0"/>
        <condense val="0"/>
        <extend val="0"/>
        <outline val="0"/>
        <shadow val="0"/>
        <u val="none"/>
        <vertAlign val="baseline"/>
        <sz val="10"/>
        <color auto="1"/>
        <name val="Arial"/>
        <scheme val="none"/>
      </font>
    </dxf>
    <dxf>
      <font>
        <b val="0"/>
        <i val="0"/>
        <strike val="0"/>
        <condense val="0"/>
        <extend val="0"/>
        <outline val="0"/>
        <shadow val="0"/>
        <u val="none"/>
        <vertAlign val="baseline"/>
        <sz val="10"/>
        <color auto="1"/>
        <name val="Arial"/>
        <scheme val="none"/>
      </font>
    </dxf>
    <dxf>
      <font>
        <b val="0"/>
        <i val="0"/>
        <strike val="0"/>
        <condense val="0"/>
        <extend val="0"/>
        <outline val="0"/>
        <shadow val="0"/>
        <u val="none"/>
        <vertAlign val="baseline"/>
        <sz val="10"/>
        <color auto="1"/>
        <name val="Arial"/>
        <scheme val="none"/>
      </font>
    </dxf>
    <dxf>
      <font>
        <b val="0"/>
        <i val="0"/>
        <strike val="0"/>
        <condense val="0"/>
        <extend val="0"/>
        <outline val="0"/>
        <shadow val="0"/>
        <u val="none"/>
        <vertAlign val="baseline"/>
        <sz val="10"/>
        <color auto="1"/>
        <name val="Arial"/>
        <scheme val="none"/>
      </font>
    </dxf>
    <dxf>
      <font>
        <b val="0"/>
        <i val="0"/>
        <strike val="0"/>
        <condense val="0"/>
        <extend val="0"/>
        <outline val="0"/>
        <shadow val="0"/>
        <u val="none"/>
        <vertAlign val="baseline"/>
        <sz val="10"/>
        <color auto="1"/>
        <name val="Arial"/>
        <scheme val="none"/>
      </font>
    </dxf>
    <dxf>
      <font>
        <b val="0"/>
        <i val="0"/>
        <strike val="0"/>
        <condense val="0"/>
        <extend val="0"/>
        <outline val="0"/>
        <shadow val="0"/>
        <u val="none"/>
        <vertAlign val="baseline"/>
        <sz val="10"/>
        <color auto="1"/>
        <name val="Arial"/>
        <scheme val="none"/>
      </font>
    </dxf>
    <dxf>
      <font>
        <b val="0"/>
        <i val="0"/>
        <strike val="0"/>
        <condense val="0"/>
        <extend val="0"/>
        <outline val="0"/>
        <shadow val="0"/>
        <u val="none"/>
        <vertAlign val="baseline"/>
        <sz val="10"/>
        <color auto="1"/>
        <name val="Arial"/>
        <scheme val="none"/>
      </font>
      <numFmt numFmtId="19" formatCode="dd/mm/yy"/>
    </dxf>
  </dxfs>
  <tableStyles count="4" defaultTableStyle="TableStyleMedium9" defaultPivotStyle="PivotStyleLight16">
    <tableStyle name="Slicer Style 1" pivot="0" table="0" count="1" xr9:uid="{385404BB-ABF9-4652-8CE5-2C0198E87D9D}"/>
    <tableStyle name="Slicer Style 2" pivot="0" table="0" count="1" xr9:uid="{4B10CD6B-65F6-4B21-B64F-9999C3436B99}">
      <tableStyleElement type="wholeTable" dxfId="0"/>
    </tableStyle>
    <tableStyle name="Slicer Style 3" pivot="0" table="0" count="1" xr9:uid="{21FAED85-31D5-4CC8-8D03-F0BE50F9BFC9}"/>
    <tableStyle name="Slicer Style 4" pivot="0" table="0" count="1" xr9:uid="{046A09E4-295C-4698-AC2E-B66C230BC5E2}">
      <tableStyleElement type="wholeTable" dxfId="1"/>
    </tableStyle>
  </tableStyles>
  <colors>
    <mruColors>
      <color rgb="FF1B6B35"/>
      <color rgb="FF000000"/>
    </mruColors>
  </colors>
  <extLst>
    <ext xmlns:x14="http://schemas.microsoft.com/office/spreadsheetml/2009/9/main" uri="{46F421CA-312F-682f-3DD2-61675219B42D}">
      <x14:dxfs count="2">
        <dxf>
          <font>
            <color theme="0"/>
          </font>
          <fill>
            <patternFill>
              <fgColor rgb="FF1B6B35"/>
            </patternFill>
          </fill>
        </dxf>
        <dxf>
          <fill>
            <patternFill patternType="none">
              <bgColor auto="1"/>
            </patternFill>
          </fill>
        </dxf>
      </x14:dxfs>
    </ext>
    <ext xmlns:x14="http://schemas.microsoft.com/office/spreadsheetml/2009/9/main" uri="{EB79DEF2-80B8-43e5-95BD-54CBDDF9020C}">
      <x14:slicerStyles defaultSlicerStyle="SlicerStyleLight1">
        <x14:slicerStyle name="Slicer Style 1">
          <x14:slicerStyleElements>
            <x14:slicerStyleElement type="selectedItemWithData" dxfId="1"/>
          </x14:slicerStyleElements>
        </x14:slicerStyle>
        <x14:slicerStyle name="Slicer Style 2"/>
        <x14:slicerStyle name="Slicer Style 3">
          <x14:slicerStyleElements>
            <x14:slicerStyleElement type="hoveredSelectedItemWithData" dxfId="0"/>
          </x14:slicerStyleElements>
        </x14:slicerStyle>
        <x14:slicerStyle name="Slicer Style 4"/>
      </x14:slicerStyles>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microsoft.com/office/2007/relationships/slicerCache" Target="slicerCaches/slicerCache1.xml"/><Relationship Id="rId4" Type="http://schemas.openxmlformats.org/officeDocument/2006/relationships/pivotCacheDefinition" Target="pivotCache/pivotCacheDefinition1.xml"/><Relationship Id="rId9" Type="http://schemas.openxmlformats.org/officeDocument/2006/relationships/calcChain" Target="calcChain.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pivotSource>
    <c:name>[ChiChi_Bites_Sales_Data_Revised.xlsx]Sheet1!PivotTable1</c:name>
    <c:fmtId val="7"/>
  </c:pivotSource>
  <c:chart>
    <c:title>
      <c:tx>
        <c:rich>
          <a:bodyPr rot="0" spcFirstLastPara="1" vertOverflow="ellipsis" vert="horz" wrap="square" anchor="ctr" anchorCtr="1"/>
          <a:lstStyle/>
          <a:p>
            <a:pPr>
              <a:defRPr sz="1800" b="1" i="0" u="none" strike="noStrike" kern="1200" baseline="0">
                <a:solidFill>
                  <a:schemeClr val="bg1"/>
                </a:solidFill>
                <a:latin typeface="+mn-lt"/>
                <a:ea typeface="+mn-ea"/>
                <a:cs typeface="+mn-cs"/>
              </a:defRPr>
            </a:pPr>
            <a:r>
              <a:rPr lang="en-US">
                <a:solidFill>
                  <a:schemeClr val="bg1"/>
                </a:solidFill>
              </a:rPr>
              <a:t>Sales by Product</a:t>
            </a:r>
          </a:p>
        </c:rich>
      </c:tx>
      <c:overlay val="0"/>
      <c:spPr>
        <a:noFill/>
        <a:ln>
          <a:noFill/>
        </a:ln>
        <a:effectLst/>
      </c:spPr>
      <c:txPr>
        <a:bodyPr rot="0" spcFirstLastPara="1" vertOverflow="ellipsis" vert="horz" wrap="square" anchor="ctr" anchorCtr="1"/>
        <a:lstStyle/>
        <a:p>
          <a:pPr>
            <a:defRPr sz="1800" b="1" i="0" u="none" strike="noStrike" kern="1200" baseline="0">
              <a:solidFill>
                <a:schemeClr val="bg1"/>
              </a:solidFill>
              <a:latin typeface="+mn-lt"/>
              <a:ea typeface="+mn-ea"/>
              <a:cs typeface="+mn-cs"/>
            </a:defRPr>
          </a:pPr>
          <a:endParaRPr lang="en-US"/>
        </a:p>
      </c:txPr>
    </c:title>
    <c:autoTitleDeleted val="0"/>
    <c:pivotFmts>
      <c:pivotFmt>
        <c:idx val="0"/>
        <c:dLbl>
          <c:idx val="0"/>
          <c:showLegendKey val="0"/>
          <c:showVal val="0"/>
          <c:showCatName val="0"/>
          <c:showSerName val="0"/>
          <c:showPercent val="0"/>
          <c:showBubbleSize val="0"/>
          <c:extLst>
            <c:ext xmlns:c15="http://schemas.microsoft.com/office/drawing/2012/chart" uri="{CE6537A1-D6FC-4f65-9D91-7224C49458BB}"/>
          </c:extLst>
        </c:dLbl>
      </c:pivotFmt>
      <c:pivotFmt>
        <c:idx val="1"/>
        <c:dLbl>
          <c:idx val="0"/>
          <c:showLegendKey val="0"/>
          <c:showVal val="0"/>
          <c:showCatName val="0"/>
          <c:showSerName val="0"/>
          <c:showPercent val="0"/>
          <c:showBubbleSize val="0"/>
          <c:extLst>
            <c:ext xmlns:c15="http://schemas.microsoft.com/office/drawing/2012/chart" uri="{CE6537A1-D6FC-4f65-9D91-7224C49458BB}"/>
          </c:extLst>
        </c:dLbl>
      </c:pivotFmt>
      <c:pivotFmt>
        <c:idx val="2"/>
        <c:spPr>
          <a:solidFill>
            <a:schemeClr val="accent1"/>
          </a:solidFill>
          <a:ln>
            <a:noFill/>
          </a:ln>
          <a:effectLst>
            <a:outerShdw blurRad="317500" algn="ctr" rotWithShape="0">
              <a:prstClr val="black">
                <a:alpha val="25000"/>
              </a:prstClr>
            </a:outerShdw>
          </a:effectLst>
        </c:spPr>
        <c:marker>
          <c:symbol val="circle"/>
          <c:size val="6"/>
        </c:marker>
        <c:dLbl>
          <c:idx val="0"/>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lt1"/>
                  </a:solidFill>
                  <a:latin typeface="+mn-lt"/>
                  <a:ea typeface="+mn-ea"/>
                  <a:cs typeface="+mn-cs"/>
                </a:defRPr>
              </a:pPr>
              <a:endParaRPr lang="en-US"/>
            </a:p>
          </c:txPr>
          <c:dLblPos val="inEnd"/>
          <c:showLegendKey val="0"/>
          <c:showVal val="1"/>
          <c:showCatName val="0"/>
          <c:showSerName val="0"/>
          <c:showPercent val="0"/>
          <c:showBubbleSize val="0"/>
          <c:extLst>
            <c:ext xmlns:c15="http://schemas.microsoft.com/office/drawing/2012/chart" uri="{CE6537A1-D6FC-4f65-9D91-7224C49458BB}"/>
          </c:extLst>
        </c:dLbl>
      </c:pivotFmt>
      <c:pivotFmt>
        <c:idx val="3"/>
        <c:spPr>
          <a:solidFill>
            <a:schemeClr val="accent2"/>
          </a:solidFill>
          <a:ln>
            <a:noFill/>
          </a:ln>
          <a:effectLst>
            <a:outerShdw blurRad="317500" algn="ctr" rotWithShape="0">
              <a:prstClr val="black">
                <a:alpha val="25000"/>
              </a:prstClr>
            </a:outerShdw>
          </a:effectLst>
        </c:spPr>
      </c:pivotFmt>
    </c:pivotFmts>
    <c:plotArea>
      <c:layout>
        <c:manualLayout>
          <c:layoutTarget val="inner"/>
          <c:xMode val="edge"/>
          <c:yMode val="edge"/>
          <c:x val="0"/>
          <c:y val="0.23987523298718094"/>
          <c:w val="0.6570514082374318"/>
          <c:h val="0.6602255696298831"/>
        </c:manualLayout>
      </c:layout>
      <c:pieChart>
        <c:varyColors val="1"/>
        <c:ser>
          <c:idx val="0"/>
          <c:order val="0"/>
          <c:tx>
            <c:strRef>
              <c:f>Sheet1!$B$3</c:f>
              <c:strCache>
                <c:ptCount val="1"/>
                <c:pt idx="0">
                  <c:v>Total</c:v>
                </c:pt>
              </c:strCache>
            </c:strRef>
          </c:tx>
          <c:dPt>
            <c:idx val="0"/>
            <c:bubble3D val="0"/>
            <c:spPr>
              <a:solidFill>
                <a:schemeClr val="accent1"/>
              </a:solidFill>
              <a:ln>
                <a:noFill/>
              </a:ln>
              <a:effectLst>
                <a:outerShdw blurRad="317500" algn="ctr" rotWithShape="0">
                  <a:prstClr val="black">
                    <a:alpha val="25000"/>
                  </a:prstClr>
                </a:outerShdw>
              </a:effectLst>
            </c:spPr>
            <c:extLst>
              <c:ext xmlns:c16="http://schemas.microsoft.com/office/drawing/2014/chart" uri="{C3380CC4-5D6E-409C-BE32-E72D297353CC}">
                <c16:uniqueId val="{00000002-7683-4C44-8C00-C048A989B029}"/>
              </c:ext>
            </c:extLst>
          </c:dPt>
          <c:dPt>
            <c:idx val="1"/>
            <c:bubble3D val="0"/>
            <c:spPr>
              <a:solidFill>
                <a:schemeClr val="accent2"/>
              </a:solidFill>
              <a:ln>
                <a:noFill/>
              </a:ln>
              <a:effectLst>
                <a:outerShdw blurRad="317500" algn="ctr" rotWithShape="0">
                  <a:prstClr val="black">
                    <a:alpha val="25000"/>
                  </a:prstClr>
                </a:outerShdw>
              </a:effectLst>
            </c:spPr>
            <c:extLst>
              <c:ext xmlns:c16="http://schemas.microsoft.com/office/drawing/2014/chart" uri="{C3380CC4-5D6E-409C-BE32-E72D297353CC}">
                <c16:uniqueId val="{00000001-7683-4C44-8C00-C048A989B029}"/>
              </c:ext>
            </c:extLst>
          </c:dPt>
          <c:dPt>
            <c:idx val="2"/>
            <c:bubble3D val="0"/>
            <c:spPr>
              <a:solidFill>
                <a:schemeClr val="accent3"/>
              </a:solidFill>
              <a:ln>
                <a:noFill/>
              </a:ln>
              <a:effectLst>
                <a:outerShdw blurRad="317500" algn="ctr" rotWithShape="0">
                  <a:prstClr val="black">
                    <a:alpha val="25000"/>
                  </a:prstClr>
                </a:outerShdw>
              </a:effectLst>
            </c:spPr>
          </c:dPt>
          <c:dPt>
            <c:idx val="3"/>
            <c:bubble3D val="0"/>
            <c:spPr>
              <a:solidFill>
                <a:schemeClr val="accent4"/>
              </a:solidFill>
              <a:ln>
                <a:noFill/>
              </a:ln>
              <a:effectLst>
                <a:outerShdw blurRad="317500" algn="ctr" rotWithShape="0">
                  <a:prstClr val="black">
                    <a:alpha val="25000"/>
                  </a:prstClr>
                </a:outerShdw>
              </a:effectLst>
            </c:spPr>
          </c:dPt>
          <c:dPt>
            <c:idx val="4"/>
            <c:bubble3D val="0"/>
            <c:spPr>
              <a:solidFill>
                <a:schemeClr val="accent5"/>
              </a:solidFill>
              <a:ln>
                <a:noFill/>
              </a:ln>
              <a:effectLst>
                <a:outerShdw blurRad="317500" algn="ctr" rotWithShape="0">
                  <a:prstClr val="black">
                    <a:alpha val="25000"/>
                  </a:prstClr>
                </a:outerShdw>
              </a:effectLst>
            </c:spPr>
          </c:dPt>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lt1"/>
                    </a:solidFill>
                    <a:latin typeface="+mn-lt"/>
                    <a:ea typeface="+mn-ea"/>
                    <a:cs typeface="+mn-cs"/>
                  </a:defRPr>
                </a:pPr>
                <a:endParaRPr lang="en-US"/>
              </a:p>
            </c:txPr>
            <c:dLblPos val="inEnd"/>
            <c:showLegendKey val="0"/>
            <c:showVal val="1"/>
            <c:showCatName val="0"/>
            <c:showSerName val="0"/>
            <c:showPercent val="0"/>
            <c:showBubbleSize val="0"/>
            <c:showLeaderLines val="1"/>
            <c:leaderLines>
              <c:spPr>
                <a:ln w="9525" cap="flat" cmpd="sng" algn="ctr">
                  <a:solidFill>
                    <a:schemeClr val="dk1">
                      <a:lumMod val="35000"/>
                      <a:lumOff val="65000"/>
                    </a:schemeClr>
                  </a:solidFill>
                  <a:round/>
                </a:ln>
                <a:effectLst/>
              </c:spPr>
            </c:leaderLines>
            <c:extLst>
              <c:ext xmlns:c15="http://schemas.microsoft.com/office/drawing/2012/chart" uri="{CE6537A1-D6FC-4f65-9D91-7224C49458BB}"/>
            </c:extLst>
          </c:dLbls>
          <c:cat>
            <c:strRef>
              <c:f>Sheet1!$A$4:$A$9</c:f>
              <c:strCache>
                <c:ptCount val="5"/>
                <c:pt idx="0">
                  <c:v>Chicken Wings</c:v>
                </c:pt>
                <c:pt idx="1">
                  <c:v>Fried Rice + Chicken</c:v>
                </c:pt>
                <c:pt idx="2">
                  <c:v>Peppered Fish</c:v>
                </c:pt>
                <c:pt idx="3">
                  <c:v>Pounded Yam + Egusi</c:v>
                </c:pt>
                <c:pt idx="4">
                  <c:v>Shawarma</c:v>
                </c:pt>
              </c:strCache>
            </c:strRef>
          </c:cat>
          <c:val>
            <c:numRef>
              <c:f>Sheet1!$B$4:$B$9</c:f>
              <c:numCache>
                <c:formatCode>[$₦-466]\ #,##0.00</c:formatCode>
                <c:ptCount val="5"/>
                <c:pt idx="0">
                  <c:v>86000</c:v>
                </c:pt>
                <c:pt idx="1">
                  <c:v>115000</c:v>
                </c:pt>
                <c:pt idx="2">
                  <c:v>80800</c:v>
                </c:pt>
                <c:pt idx="3">
                  <c:v>67500</c:v>
                </c:pt>
                <c:pt idx="4">
                  <c:v>74000</c:v>
                </c:pt>
              </c:numCache>
            </c:numRef>
          </c:val>
          <c:extLst>
            <c:ext xmlns:c16="http://schemas.microsoft.com/office/drawing/2014/chart" uri="{C3380CC4-5D6E-409C-BE32-E72D297353CC}">
              <c16:uniqueId val="{00000000-7683-4C44-8C00-C048A989B029}"/>
            </c:ext>
          </c:extLst>
        </c:ser>
        <c:dLbls>
          <c:dLblPos val="inEnd"/>
          <c:showLegendKey val="0"/>
          <c:showVal val="1"/>
          <c:showCatName val="0"/>
          <c:showSerName val="0"/>
          <c:showPercent val="0"/>
          <c:showBubbleSize val="0"/>
          <c:showLeaderLines val="1"/>
        </c:dLbls>
        <c:firstSliceAng val="0"/>
      </c:pieChart>
      <c:spPr>
        <a:noFill/>
        <a:ln>
          <a:noFill/>
        </a:ln>
        <a:effectLst/>
      </c:spPr>
    </c:plotArea>
    <c:legend>
      <c:legendPos val="r"/>
      <c:overlay val="0"/>
      <c:spPr>
        <a:solidFill>
          <a:schemeClr val="lt1">
            <a:alpha val="78000"/>
          </a:schemeClr>
        </a:solidFill>
        <a:ln>
          <a:noFill/>
        </a:ln>
        <a:effectLst/>
      </c:spPr>
      <c:txPr>
        <a:bodyPr rot="0" spcFirstLastPara="1" vertOverflow="ellipsis" vert="horz" wrap="square" anchor="ctr" anchorCtr="1"/>
        <a:lstStyle/>
        <a:p>
          <a:pPr>
            <a:defRPr sz="900" b="0" i="0" u="none" strike="noStrike" kern="1200" baseline="0">
              <a:solidFill>
                <a:schemeClr val="dk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en-US"/>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sVisible val="1"/>
      </c14:pivotOptions>
    </c:ext>
    <c:ext xmlns:c16="http://schemas.microsoft.com/office/drawing/2014/chart" uri="{E28EC0CA-F0BB-4C9C-879D-F8772B89E7AC}">
      <c16:pivotOptions16>
        <c16:showExpandCollapseFieldButtons val="1"/>
      </c16:pivotOptions16>
    </c:ext>
  </c:extLst>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pivotSource>
    <c:name>[ChiChi_Bites_Sales_Data_Revised.xlsx]Sheet1!PivotTable6</c:name>
    <c:fmtId val="4"/>
  </c:pivotSource>
  <c:chart>
    <c:title>
      <c:tx>
        <c:rich>
          <a:bodyPr rot="0" spcFirstLastPara="1" vertOverflow="ellipsis" vert="horz" wrap="square" anchor="ctr" anchorCtr="1"/>
          <a:lstStyle/>
          <a:p>
            <a:pPr marL="0" marR="0" lvl="0" indent="0" algn="ctr" defTabSz="914400" rtl="0" eaLnBrk="1" fontAlgn="auto" latinLnBrk="0" hangingPunct="1">
              <a:lnSpc>
                <a:spcPct val="100000"/>
              </a:lnSpc>
              <a:spcBef>
                <a:spcPts val="0"/>
              </a:spcBef>
              <a:spcAft>
                <a:spcPts val="0"/>
              </a:spcAft>
              <a:buClrTx/>
              <a:buSzTx/>
              <a:buFontTx/>
              <a:buNone/>
              <a:tabLst/>
              <a:defRPr sz="1400" b="0" i="0" u="none" strike="noStrike" kern="1200" spc="0" baseline="0">
                <a:solidFill>
                  <a:sysClr val="window" lastClr="FFFFFF"/>
                </a:solidFill>
                <a:latin typeface="+mn-lt"/>
                <a:ea typeface="+mn-ea"/>
                <a:cs typeface="+mn-cs"/>
              </a:defRPr>
            </a:pPr>
            <a:r>
              <a:rPr lang="en-US" sz="1400" b="1">
                <a:solidFill>
                  <a:schemeClr val="bg1"/>
                </a:solidFill>
                <a:effectLst/>
              </a:rPr>
              <a:t>Total Sales by Month</a:t>
            </a:r>
            <a:endParaRPr lang="en-US" sz="1400" b="1">
              <a:solidFill>
                <a:schemeClr val="bg1"/>
              </a:solidFill>
            </a:endParaRPr>
          </a:p>
        </c:rich>
      </c:tx>
      <c:overlay val="0"/>
      <c:spPr>
        <a:noFill/>
        <a:ln>
          <a:noFill/>
        </a:ln>
        <a:effectLst/>
      </c:spPr>
      <c:txPr>
        <a:bodyPr rot="0" spcFirstLastPara="1" vertOverflow="ellipsis" vert="horz" wrap="square" anchor="ctr" anchorCtr="1"/>
        <a:lstStyle/>
        <a:p>
          <a:pPr marL="0" marR="0" lvl="0" indent="0" algn="ctr" defTabSz="914400" rtl="0" eaLnBrk="1" fontAlgn="auto" latinLnBrk="0" hangingPunct="1">
            <a:lnSpc>
              <a:spcPct val="100000"/>
            </a:lnSpc>
            <a:spcBef>
              <a:spcPts val="0"/>
            </a:spcBef>
            <a:spcAft>
              <a:spcPts val="0"/>
            </a:spcAft>
            <a:buClrTx/>
            <a:buSzTx/>
            <a:buFontTx/>
            <a:buNone/>
            <a:tabLst/>
            <a:defRPr sz="1400" b="0" i="0" u="none" strike="noStrike" kern="1200" spc="0" baseline="0">
              <a:solidFill>
                <a:sysClr val="window" lastClr="FFFFFF"/>
              </a:solidFill>
              <a:latin typeface="+mn-lt"/>
              <a:ea typeface="+mn-ea"/>
              <a:cs typeface="+mn-cs"/>
            </a:defRPr>
          </a:pPr>
          <a:endParaRPr lang="en-US"/>
        </a:p>
      </c:txPr>
    </c:title>
    <c:autoTitleDeleted val="0"/>
    <c:pivotFmts>
      <c:pivotFmt>
        <c:idx val="0"/>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
        <c:spPr>
          <a:solidFill>
            <a:schemeClr val="bg1"/>
          </a:solidFill>
          <a:ln>
            <a:noFill/>
          </a:ln>
          <a:effectLst/>
        </c:spPr>
        <c:marker>
          <c:symbol val="none"/>
        </c:marker>
        <c:dLbl>
          <c:idx val="0"/>
          <c:spPr>
            <a:noFill/>
            <a:ln>
              <a:noFill/>
            </a:ln>
            <a:effectLst/>
          </c:spPr>
          <c:txPr>
            <a:bodyPr rot="0" spcFirstLastPara="1" vertOverflow="ellipsis" vert="horz" wrap="square" anchor="ctr" anchorCtr="1"/>
            <a:lstStyle/>
            <a:p>
              <a:pPr>
                <a:defRPr sz="900" b="0" i="0" u="none" strike="noStrike" kern="1200" baseline="0">
                  <a:solidFill>
                    <a:schemeClr val="bg1"/>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
        <c:spPr>
          <a:solidFill>
            <a:schemeClr val="bg1"/>
          </a:solidFill>
          <a:ln>
            <a:noFill/>
          </a:ln>
          <a:effectLst/>
        </c:spPr>
      </c:pivotFmt>
    </c:pivotFmts>
    <c:plotArea>
      <c:layout/>
      <c:barChart>
        <c:barDir val="col"/>
        <c:grouping val="clustered"/>
        <c:varyColors val="0"/>
        <c:ser>
          <c:idx val="0"/>
          <c:order val="0"/>
          <c:tx>
            <c:strRef>
              <c:f>Sheet1!$H$17</c:f>
              <c:strCache>
                <c:ptCount val="1"/>
                <c:pt idx="0">
                  <c:v>Total</c:v>
                </c:pt>
              </c:strCache>
            </c:strRef>
          </c:tx>
          <c:spPr>
            <a:solidFill>
              <a:schemeClr val="bg1"/>
            </a:solidFill>
            <a:ln>
              <a:noFill/>
            </a:ln>
            <a:effectLst/>
          </c:spPr>
          <c:invertIfNegative val="0"/>
          <c:cat>
            <c:strRef>
              <c:f>Sheet1!$G$18:$G$24</c:f>
              <c:strCache>
                <c:ptCount val="6"/>
                <c:pt idx="0">
                  <c:v>Apr-2024</c:v>
                </c:pt>
                <c:pt idx="1">
                  <c:v>Feb-2024</c:v>
                </c:pt>
                <c:pt idx="2">
                  <c:v>Jan-2024</c:v>
                </c:pt>
                <c:pt idx="3">
                  <c:v>Jun-2024</c:v>
                </c:pt>
                <c:pt idx="4">
                  <c:v>Mar-2024</c:v>
                </c:pt>
                <c:pt idx="5">
                  <c:v>May-2024</c:v>
                </c:pt>
              </c:strCache>
            </c:strRef>
          </c:cat>
          <c:val>
            <c:numRef>
              <c:f>Sheet1!$H$18:$H$24</c:f>
              <c:numCache>
                <c:formatCode>[$₦-466]\ #,##0.00</c:formatCode>
                <c:ptCount val="6"/>
                <c:pt idx="0">
                  <c:v>113500</c:v>
                </c:pt>
                <c:pt idx="1">
                  <c:v>99200</c:v>
                </c:pt>
                <c:pt idx="2">
                  <c:v>158104</c:v>
                </c:pt>
                <c:pt idx="3">
                  <c:v>133900</c:v>
                </c:pt>
                <c:pt idx="4">
                  <c:v>96100</c:v>
                </c:pt>
                <c:pt idx="5">
                  <c:v>145400</c:v>
                </c:pt>
              </c:numCache>
            </c:numRef>
          </c:val>
          <c:extLst>
            <c:ext xmlns:c16="http://schemas.microsoft.com/office/drawing/2014/chart" uri="{C3380CC4-5D6E-409C-BE32-E72D297353CC}">
              <c16:uniqueId val="{00000000-4E1D-465D-A908-49B316834ED7}"/>
            </c:ext>
          </c:extLst>
        </c:ser>
        <c:dLbls>
          <c:showLegendKey val="0"/>
          <c:showVal val="0"/>
          <c:showCatName val="0"/>
          <c:showSerName val="0"/>
          <c:showPercent val="0"/>
          <c:showBubbleSize val="0"/>
        </c:dLbls>
        <c:gapWidth val="219"/>
        <c:overlap val="-27"/>
        <c:axId val="1599639423"/>
        <c:axId val="1521284543"/>
      </c:barChart>
      <c:catAx>
        <c:axId val="1599639423"/>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1" i="0" u="none" strike="noStrike" kern="1200" baseline="0">
                <a:solidFill>
                  <a:schemeClr val="bg1"/>
                </a:solidFill>
                <a:latin typeface="+mn-lt"/>
                <a:ea typeface="+mn-ea"/>
                <a:cs typeface="+mn-cs"/>
              </a:defRPr>
            </a:pPr>
            <a:endParaRPr lang="en-US"/>
          </a:p>
        </c:txPr>
        <c:crossAx val="1521284543"/>
        <c:crosses val="autoZero"/>
        <c:auto val="1"/>
        <c:lblAlgn val="ctr"/>
        <c:lblOffset val="100"/>
        <c:noMultiLvlLbl val="0"/>
      </c:catAx>
      <c:valAx>
        <c:axId val="1521284543"/>
        <c:scaling>
          <c:orientation val="minMax"/>
        </c:scaling>
        <c:delete val="0"/>
        <c:axPos val="l"/>
        <c:numFmt formatCode="[$₦-466]\ #,##0.00" sourceLinked="1"/>
        <c:majorTickMark val="none"/>
        <c:minorTickMark val="none"/>
        <c:tickLblPos val="nextTo"/>
        <c:spPr>
          <a:noFill/>
          <a:ln>
            <a:noFill/>
          </a:ln>
          <a:effectLst/>
        </c:spPr>
        <c:txPr>
          <a:bodyPr rot="-60000000" spcFirstLastPara="1" vertOverflow="ellipsis" vert="horz" wrap="square" anchor="ctr" anchorCtr="1"/>
          <a:lstStyle/>
          <a:p>
            <a:pPr>
              <a:defRPr sz="900" b="1" i="0" u="none" strike="noStrike" kern="1200" baseline="0">
                <a:solidFill>
                  <a:schemeClr val="bg1"/>
                </a:solidFill>
                <a:latin typeface="+mn-lt"/>
                <a:ea typeface="+mn-ea"/>
                <a:cs typeface="+mn-cs"/>
              </a:defRPr>
            </a:pPr>
            <a:endParaRPr lang="en-US"/>
          </a:p>
        </c:txPr>
        <c:crossAx val="1599639423"/>
        <c:crosses val="autoZero"/>
        <c:crossBetween val="between"/>
        <c:dispUnits>
          <c:builtInUnit val="thousands"/>
          <c:dispUnitsLbl>
            <c:spPr>
              <a:noFill/>
              <a:ln>
                <a:noFill/>
              </a:ln>
              <a:effectLst/>
            </c:spPr>
            <c:txPr>
              <a:bodyPr rot="-5400000" spcFirstLastPara="1" vertOverflow="ellipsis" vert="horz" wrap="square" anchor="ctr" anchorCtr="1"/>
              <a:lstStyle/>
              <a:p>
                <a:pPr>
                  <a:defRPr sz="1000" b="1" i="0" u="none" strike="noStrike" kern="1200" baseline="0">
                    <a:solidFill>
                      <a:schemeClr val="bg1"/>
                    </a:solidFill>
                    <a:latin typeface="+mn-lt"/>
                    <a:ea typeface="+mn-ea"/>
                    <a:cs typeface="+mn-cs"/>
                  </a:defRPr>
                </a:pPr>
                <a:endParaRPr lang="en-US"/>
              </a:p>
            </c:txPr>
          </c:dispUnitsLbl>
        </c:dispUnits>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solidFill>
            <a:schemeClr val="bg1"/>
          </a:solidFill>
        </a:defRPr>
      </a:pPr>
      <a:endParaRPr lang="en-US"/>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pivotOptions>
    </c:ext>
    <c:ext xmlns:c16="http://schemas.microsoft.com/office/drawing/2014/chart" uri="{E28EC0CA-F0BB-4C9C-879D-F8772B89E7AC}">
      <c16:pivotOptions16>
        <c16:showExpandCollapseFieldButtons val="1"/>
      </c16:pivotOptions16>
    </c:ext>
  </c:extLst>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61">
  <cs:axisTitle>
    <cs:lnRef idx="0"/>
    <cs:fillRef idx="0"/>
    <cs:effectRef idx="0"/>
    <cs:fontRef idx="minor">
      <a:schemeClr val="dk1">
        <a:lumMod val="65000"/>
        <a:lumOff val="35000"/>
      </a:schemeClr>
    </cs:fontRef>
    <cs:defRPr sz="900" kern="1200"/>
  </cs:axisTitle>
  <cs:categoryAxis>
    <cs:lnRef idx="0"/>
    <cs:fillRef idx="0"/>
    <cs:effectRef idx="0"/>
    <cs:fontRef idx="minor">
      <a:schemeClr val="dk1">
        <a:lumMod val="65000"/>
        <a:lumOff val="35000"/>
      </a:schemeClr>
    </cs:fontRef>
    <cs:defRPr sz="900" kern="1200"/>
  </cs:categoryAxis>
  <cs:chartArea>
    <cs:lnRef idx="0"/>
    <cs:fillRef idx="0"/>
    <cs:effectRef idx="0"/>
    <cs:fontRef idx="minor">
      <a:schemeClr val="dk1"/>
    </cs:fontRef>
    <cs:spPr>
      <a:pattFill prst="dkDnDiag">
        <a:fgClr>
          <a:schemeClr val="lt1">
            <a:lumMod val="95000"/>
          </a:schemeClr>
        </a:fgClr>
        <a:bgClr>
          <a:schemeClr val="lt1"/>
        </a:bgClr>
      </a:pattFill>
      <a:ln w="9525" cap="flat" cmpd="sng" algn="ctr">
        <a:solidFill>
          <a:schemeClr val="dk1">
            <a:lumMod val="15000"/>
            <a:lumOff val="85000"/>
          </a:schemeClr>
        </a:solidFill>
        <a:round/>
      </a:ln>
    </cs:spPr>
    <cs:defRPr sz="900" kern="1200"/>
  </cs:chartArea>
  <cs:dataLabel>
    <cs:lnRef idx="0"/>
    <cs:fillRef idx="0"/>
    <cs:effectRef idx="0"/>
    <cs:fontRef idx="minor">
      <a:schemeClr val="lt1"/>
    </cs:fontRef>
    <cs:defRPr sz="900" b="1" i="0" u="none" strike="noStrike" kern="1200" baseline="0"/>
  </cs:dataLabel>
  <cs:dataLabelCallout>
    <cs:lnRef idx="0"/>
    <cs:fillRef idx="0"/>
    <cs:effectRef idx="0"/>
    <cs:fontRef idx="minor">
      <a:schemeClr val="dk1">
        <a:lumMod val="65000"/>
        <a:lumOff val="35000"/>
      </a:schemeClr>
    </cs:fontRef>
    <cs:spPr>
      <a:solidFill>
        <a:schemeClr val="lt1">
          <a:alpha val="75000"/>
        </a:schemeClr>
      </a:solidFill>
      <a:ln w="9525">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a:effectLst>
        <a:outerShdw blurRad="317500" algn="ctr" rotWithShape="0">
          <a:prstClr val="black">
            <a:alpha val="25000"/>
          </a:prstClr>
        </a:outerShdw>
      </a:effectLst>
    </cs:spPr>
  </cs:dataPoint>
  <cs:dataPoint3D>
    <cs:lnRef idx="0"/>
    <cs:fillRef idx="0">
      <cs:styleClr val="auto"/>
    </cs:fillRef>
    <cs:effectRef idx="0"/>
    <cs:fontRef idx="minor">
      <a:schemeClr val="dk1"/>
    </cs:fontRef>
    <cs:spPr>
      <a:solidFill>
        <a:schemeClr val="phClr"/>
      </a:solidFill>
      <a:effectLst>
        <a:outerShdw blurRad="88900" sx="102000" sy="102000" algn="ctr" rotWithShape="0">
          <a:prstClr val="black">
            <a:alpha val="20000"/>
          </a:prstClr>
        </a:outerShdw>
      </a:effectLst>
      <a:scene3d>
        <a:camera prst="orthographicFront"/>
        <a:lightRig rig="threePt" dir="t"/>
      </a:scene3d>
      <a:sp3d prstMaterial="matte"/>
    </cs:spPr>
  </cs:dataPoint3D>
  <cs:dataPointLine>
    <cs:lnRef idx="0">
      <cs:styleClr val="auto"/>
    </cs:lnRef>
    <cs:fillRef idx="0"/>
    <cs:effectRef idx="0"/>
    <cs:fontRef idx="minor">
      <a:schemeClr val="dk1"/>
    </cs:fontRef>
    <cs:spPr>
      <a:ln w="28575" cap="rnd">
        <a:solidFill>
          <a:schemeClr val="phClr"/>
        </a:solidFill>
        <a:round/>
      </a:ln>
    </cs:spPr>
  </cs:dataPointLine>
  <cs:dataPointMarker>
    <cs:lnRef idx="0"/>
    <cs:fillRef idx="0">
      <cs:styleClr val="auto"/>
    </cs:fillRef>
    <cs:effectRef idx="0"/>
    <cs:fontRef idx="minor">
      <a:schemeClr val="dk1"/>
    </cs:fontRef>
    <cs:spPr>
      <a:solidFill>
        <a:schemeClr val="phClr"/>
      </a:solidFill>
      <a:ln w="9525">
        <a:solidFill>
          <a:schemeClr val="lt1"/>
        </a:solidFill>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65000"/>
        <a:lumOff val="35000"/>
      </a:schemeClr>
    </cs:fontRef>
    <cs:spPr>
      <a:noFill/>
      <a:ln w="9525" cap="flat" cmpd="sng" algn="ctr">
        <a:solidFill>
          <a:schemeClr val="dk1">
            <a:lumMod val="15000"/>
            <a:lumOff val="85000"/>
          </a:schemeClr>
        </a:solidFill>
        <a:round/>
      </a:ln>
    </cs:spPr>
    <cs:defRPr sz="900" kern="1200"/>
  </cs:dataTable>
  <cs:downBar>
    <cs:lnRef idx="0"/>
    <cs:fillRef idx="0"/>
    <cs:effectRef idx="0"/>
    <cs:fontRef idx="minor">
      <a:schemeClr val="dk1"/>
    </cs:fontRef>
    <cs:spPr>
      <a:solidFill>
        <a:schemeClr val="dk1">
          <a:lumMod val="75000"/>
          <a:lumOff val="25000"/>
        </a:schemeClr>
      </a:solidFill>
      <a:ln w="9525" cap="flat" cmpd="sng" algn="ctr">
        <a:solidFill>
          <a:schemeClr val="dk1">
            <a:lumMod val="65000"/>
            <a:lumOff val="35000"/>
          </a:schemeClr>
        </a:solidFill>
        <a:round/>
      </a:ln>
    </cs:spPr>
  </cs:downBar>
  <cs:dropLine>
    <cs:lnRef idx="0"/>
    <cs:fillRef idx="0"/>
    <cs:effectRef idx="0"/>
    <cs:fontRef idx="minor">
      <a:schemeClr val="dk1"/>
    </cs:fontRef>
    <cs:spPr>
      <a:ln w="9525" cap="flat" cmpd="sng" algn="ctr">
        <a:solidFill>
          <a:schemeClr val="dk1">
            <a:lumMod val="35000"/>
            <a:lumOff val="65000"/>
          </a:schemeClr>
        </a:solidFill>
        <a:round/>
      </a:ln>
    </cs:spPr>
  </cs:dropLine>
  <cs:errorBar>
    <cs:lnRef idx="0"/>
    <cs:fillRef idx="0"/>
    <cs:effectRef idx="0"/>
    <cs:fontRef idx="minor">
      <a:schemeClr val="dk1"/>
    </cs:fontRef>
    <cs:spPr>
      <a:ln w="9525" cap="flat" cmpd="sng" algn="ctr">
        <a:solidFill>
          <a:schemeClr val="dk1">
            <a:lumMod val="65000"/>
            <a:lumOff val="35000"/>
          </a:schemeClr>
        </a:solidFill>
        <a:round/>
      </a:ln>
    </cs:spPr>
  </cs:errorBar>
  <cs:floor>
    <cs:lnRef idx="0"/>
    <cs:fillRef idx="0"/>
    <cs:effectRef idx="0"/>
    <cs:fontRef idx="minor">
      <a:schemeClr val="dk1"/>
    </cs:fontRef>
    <cs:spPr>
      <a:noFill/>
      <a:ln>
        <a:noFill/>
      </a:ln>
    </cs:spPr>
  </cs:floor>
  <cs:gridlineMajor>
    <cs:lnRef idx="0"/>
    <cs:fillRef idx="0"/>
    <cs:effectRef idx="0"/>
    <cs:fontRef idx="minor">
      <a:schemeClr val="dk1"/>
    </cs:fontRef>
    <cs:spPr>
      <a:ln w="9525" cap="flat" cmpd="sng" algn="ctr">
        <a:solidFill>
          <a:schemeClr val="dk1">
            <a:lumMod val="15000"/>
            <a:lumOff val="85000"/>
          </a:schemeClr>
        </a:solidFill>
        <a:round/>
      </a:ln>
    </cs:spPr>
  </cs:gridlineMajor>
  <cs:gridlineMinor>
    <cs:lnRef idx="0"/>
    <cs:fillRef idx="0"/>
    <cs:effectRef idx="0"/>
    <cs:fontRef idx="minor">
      <a:schemeClr val="dk1"/>
    </cs:fontRef>
    <cs:spPr>
      <a:ln w="9525" cap="flat" cmpd="sng" algn="ctr">
        <a:solidFill>
          <a:schemeClr val="dk1">
            <a:lumMod val="5000"/>
            <a:lumOff val="95000"/>
          </a:schemeClr>
        </a:solidFill>
        <a:round/>
      </a:ln>
    </cs:spPr>
  </cs:gridlineMinor>
  <cs:hiLoLine>
    <cs:lnRef idx="0"/>
    <cs:fillRef idx="0"/>
    <cs:effectRef idx="0"/>
    <cs:fontRef idx="minor">
      <a:schemeClr val="dk1"/>
    </cs:fontRef>
    <cs:spPr>
      <a:ln w="9525" cap="flat" cmpd="sng" algn="ctr">
        <a:solidFill>
          <a:schemeClr val="dk1">
            <a:lumMod val="50000"/>
            <a:lumOff val="50000"/>
          </a:schemeClr>
        </a:solidFill>
        <a:round/>
      </a:ln>
    </cs:spPr>
  </cs:hiLoLine>
  <cs:leaderLine>
    <cs:lnRef idx="0"/>
    <cs:fillRef idx="0"/>
    <cs:effectRef idx="0"/>
    <cs:fontRef idx="minor">
      <a:schemeClr val="dk1"/>
    </cs:fontRef>
    <cs:spPr>
      <a:ln w="9525" cap="flat" cmpd="sng" algn="ctr">
        <a:solidFill>
          <a:schemeClr val="dk1">
            <a:lumMod val="35000"/>
            <a:lumOff val="65000"/>
          </a:schemeClr>
        </a:solidFill>
        <a:round/>
      </a:ln>
    </cs:spPr>
  </cs:leaderLine>
  <cs:legend>
    <cs:lnRef idx="0"/>
    <cs:fillRef idx="0"/>
    <cs:effectRef idx="0"/>
    <cs:fontRef idx="minor">
      <a:schemeClr val="dk1">
        <a:lumMod val="65000"/>
        <a:lumOff val="35000"/>
      </a:schemeClr>
    </cs:fontRef>
    <cs:spPr>
      <a:solidFill>
        <a:schemeClr val="lt1">
          <a:alpha val="78000"/>
        </a:schemeClr>
      </a:solidFill>
    </cs:spPr>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dk1">
        <a:lumMod val="65000"/>
        <a:lumOff val="35000"/>
      </a:schemeClr>
    </cs:fontRef>
    <cs:defRPr sz="900" kern="1200"/>
  </cs:seriesAxis>
  <cs:seriesLine>
    <cs:lnRef idx="0"/>
    <cs:fillRef idx="0"/>
    <cs:effectRef idx="0"/>
    <cs:fontRef idx="minor">
      <a:schemeClr val="dk1"/>
    </cs:fontRef>
    <cs:spPr>
      <a:ln w="9525" cap="flat" cmpd="sng" algn="ctr">
        <a:solidFill>
          <a:schemeClr val="dk1">
            <a:lumMod val="35000"/>
            <a:lumOff val="65000"/>
          </a:schemeClr>
        </a:solidFill>
        <a:round/>
      </a:ln>
    </cs:spPr>
  </cs:seriesLine>
  <cs:title>
    <cs:lnRef idx="0"/>
    <cs:fillRef idx="0"/>
    <cs:effectRef idx="0"/>
    <cs:fontRef idx="minor">
      <a:schemeClr val="dk1">
        <a:lumMod val="65000"/>
        <a:lumOff val="35000"/>
      </a:schemeClr>
    </cs:fontRef>
    <cs:defRPr sz="1800" b="1" kern="1200" baseline="0"/>
  </cs:title>
  <cs:trendline>
    <cs:lnRef idx="0">
      <cs:styleClr val="auto"/>
    </cs:lnRef>
    <cs:fillRef idx="0"/>
    <cs:effectRef idx="0"/>
    <cs:fontRef idx="minor">
      <a:schemeClr val="dk1"/>
    </cs:fontRef>
    <cs:spPr>
      <a:ln w="19050" cap="rnd">
        <a:solidFill>
          <a:schemeClr val="phClr"/>
        </a:solidFill>
        <a:prstDash val="sysDash"/>
      </a:ln>
    </cs:spPr>
  </cs:trendline>
  <cs:trendlineLabel>
    <cs:lnRef idx="0"/>
    <cs:fillRef idx="0"/>
    <cs:effectRef idx="0"/>
    <cs:fontRef idx="minor">
      <a:schemeClr val="dk1">
        <a:lumMod val="65000"/>
        <a:lumOff val="35000"/>
      </a:schemeClr>
    </cs:fontRef>
    <cs:defRPr sz="900" kern="1200"/>
  </cs:trendlineLabel>
  <cs:upBar>
    <cs:lnRef idx="0"/>
    <cs:fillRef idx="0"/>
    <cs:effectRef idx="0"/>
    <cs:fontRef idx="minor">
      <a:schemeClr val="dk1"/>
    </cs:fontRef>
    <cs:spPr>
      <a:solidFill>
        <a:schemeClr val="lt1"/>
      </a:solidFill>
      <a:ln w="9525" cap="flat" cmpd="sng" algn="ctr">
        <a:solidFill>
          <a:schemeClr val="dk1">
            <a:lumMod val="65000"/>
            <a:lumOff val="35000"/>
          </a:schemeClr>
        </a:solidFill>
        <a:round/>
      </a:ln>
    </cs:spPr>
  </cs:upBar>
  <cs:valueAxis>
    <cs:lnRef idx="0"/>
    <cs:fillRef idx="0"/>
    <cs:effectRef idx="0"/>
    <cs:fontRef idx="minor">
      <a:schemeClr val="dk1">
        <a:lumMod val="65000"/>
        <a:lumOff val="35000"/>
      </a:schemeClr>
    </cs:fontRef>
    <cs:defRPr sz="900" kern="1200"/>
  </cs:valueAxis>
  <cs:wall>
    <cs:lnRef idx="0"/>
    <cs:fillRef idx="0"/>
    <cs:effectRef idx="0"/>
    <cs:fontRef idx="minor">
      <a:schemeClr val="dk1"/>
    </cs:fontRef>
  </cs:wall>
</cs:chartStyle>
</file>

<file path=xl/charts/style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0</xdr:col>
      <xdr:colOff>6350</xdr:colOff>
      <xdr:row>0</xdr:row>
      <xdr:rowOff>25400</xdr:rowOff>
    </xdr:from>
    <xdr:to>
      <xdr:col>17</xdr:col>
      <xdr:colOff>139700</xdr:colOff>
      <xdr:row>18</xdr:row>
      <xdr:rowOff>158750</xdr:rowOff>
    </xdr:to>
    <xdr:sp macro="" textlink="">
      <xdr:nvSpPr>
        <xdr:cNvPr id="2" name="Rectangle 1">
          <a:extLst>
            <a:ext uri="{FF2B5EF4-FFF2-40B4-BE49-F238E27FC236}">
              <a16:creationId xmlns:a16="http://schemas.microsoft.com/office/drawing/2014/main" id="{39EC015D-1086-05F6-5F1B-C20D5BEAC5AD}"/>
            </a:ext>
          </a:extLst>
        </xdr:cNvPr>
        <xdr:cNvSpPr/>
      </xdr:nvSpPr>
      <xdr:spPr>
        <a:xfrm>
          <a:off x="6350" y="25400"/>
          <a:ext cx="10496550" cy="3448050"/>
        </a:xfrm>
        <a:prstGeom prst="rect">
          <a:avLst/>
        </a:prstGeom>
      </xdr:spPr>
      <xdr:style>
        <a:lnRef idx="2">
          <a:schemeClr val="accent3"/>
        </a:lnRef>
        <a:fillRef idx="1">
          <a:schemeClr val="lt1"/>
        </a:fillRef>
        <a:effectRef idx="0">
          <a:schemeClr val="accent3"/>
        </a:effectRef>
        <a:fontRef idx="minor">
          <a:schemeClr val="dk1"/>
        </a:fontRef>
      </xdr:style>
      <xdr:txBody>
        <a:bodyPr vertOverflow="clip" horzOverflow="clip" rtlCol="0" anchor="t"/>
        <a:lstStyle/>
        <a:p>
          <a:pPr algn="l"/>
          <a:endParaRPr lang="en-US" sz="1100"/>
        </a:p>
      </xdr:txBody>
    </xdr:sp>
    <xdr:clientData/>
  </xdr:twoCellAnchor>
  <xdr:twoCellAnchor>
    <xdr:from>
      <xdr:col>0</xdr:col>
      <xdr:colOff>127000</xdr:colOff>
      <xdr:row>0</xdr:row>
      <xdr:rowOff>95250</xdr:rowOff>
    </xdr:from>
    <xdr:to>
      <xdr:col>17</xdr:col>
      <xdr:colOff>88900</xdr:colOff>
      <xdr:row>2</xdr:row>
      <xdr:rowOff>158750</xdr:rowOff>
    </xdr:to>
    <xdr:sp macro="" textlink="">
      <xdr:nvSpPr>
        <xdr:cNvPr id="4" name="TextBox 3">
          <a:extLst>
            <a:ext uri="{FF2B5EF4-FFF2-40B4-BE49-F238E27FC236}">
              <a16:creationId xmlns:a16="http://schemas.microsoft.com/office/drawing/2014/main" id="{F7A88301-BB1E-BF21-3BD2-09E7664D82E6}"/>
            </a:ext>
          </a:extLst>
        </xdr:cNvPr>
        <xdr:cNvSpPr txBox="1"/>
      </xdr:nvSpPr>
      <xdr:spPr>
        <a:xfrm>
          <a:off x="127000" y="95250"/>
          <a:ext cx="10325100" cy="431800"/>
        </a:xfrm>
        <a:prstGeom prst="rect">
          <a:avLst/>
        </a:prstGeom>
        <a:solidFill>
          <a:srgbClr val="1B6B35"/>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2000" b="1">
              <a:solidFill>
                <a:schemeClr val="bg1"/>
              </a:solidFill>
              <a:effectLst/>
              <a:latin typeface="+mn-lt"/>
              <a:ea typeface="+mn-ea"/>
              <a:cs typeface="+mn-cs"/>
            </a:rPr>
            <a:t>'ChiChi Bites Sales Dashboard</a:t>
          </a:r>
          <a:endParaRPr lang="en-US" sz="4400" b="1">
            <a:solidFill>
              <a:schemeClr val="bg1"/>
            </a:solidFill>
          </a:endParaRPr>
        </a:p>
      </xdr:txBody>
    </xdr:sp>
    <xdr:clientData/>
  </xdr:twoCellAnchor>
  <xdr:twoCellAnchor>
    <xdr:from>
      <xdr:col>0</xdr:col>
      <xdr:colOff>146050</xdr:colOff>
      <xdr:row>3</xdr:row>
      <xdr:rowOff>25400</xdr:rowOff>
    </xdr:from>
    <xdr:to>
      <xdr:col>4</xdr:col>
      <xdr:colOff>412750</xdr:colOff>
      <xdr:row>18</xdr:row>
      <xdr:rowOff>95250</xdr:rowOff>
    </xdr:to>
    <xdr:sp macro="" textlink="">
      <xdr:nvSpPr>
        <xdr:cNvPr id="6" name="Rectangle: Rounded Corners 5">
          <a:extLst>
            <a:ext uri="{FF2B5EF4-FFF2-40B4-BE49-F238E27FC236}">
              <a16:creationId xmlns:a16="http://schemas.microsoft.com/office/drawing/2014/main" id="{E58F8C33-5521-7372-7E62-BFDDFDF8610B}"/>
            </a:ext>
          </a:extLst>
        </xdr:cNvPr>
        <xdr:cNvSpPr/>
      </xdr:nvSpPr>
      <xdr:spPr>
        <a:xfrm>
          <a:off x="146050" y="577850"/>
          <a:ext cx="2705100" cy="2832100"/>
        </a:xfrm>
        <a:prstGeom prst="roundRect">
          <a:avLst>
            <a:gd name="adj" fmla="val 3509"/>
          </a:avLst>
        </a:prstGeom>
        <a:solidFill>
          <a:srgbClr val="1B6B35"/>
        </a:solidFill>
        <a:ln>
          <a:solidFill>
            <a:srgbClr val="000000">
              <a:alpha val="0"/>
            </a:srgb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171450</xdr:colOff>
      <xdr:row>3</xdr:row>
      <xdr:rowOff>88900</xdr:rowOff>
    </xdr:from>
    <xdr:to>
      <xdr:col>4</xdr:col>
      <xdr:colOff>374650</xdr:colOff>
      <xdr:row>17</xdr:row>
      <xdr:rowOff>139700</xdr:rowOff>
    </xdr:to>
    <xdr:graphicFrame macro="">
      <xdr:nvGraphicFramePr>
        <xdr:cNvPr id="8" name="Chart 7">
          <a:extLst>
            <a:ext uri="{FF2B5EF4-FFF2-40B4-BE49-F238E27FC236}">
              <a16:creationId xmlns:a16="http://schemas.microsoft.com/office/drawing/2014/main" id="{CFD498BD-0263-4B61-A778-1AFEF170D05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4</xdr:col>
      <xdr:colOff>476250</xdr:colOff>
      <xdr:row>3</xdr:row>
      <xdr:rowOff>38100</xdr:rowOff>
    </xdr:from>
    <xdr:to>
      <xdr:col>10</xdr:col>
      <xdr:colOff>387350</xdr:colOff>
      <xdr:row>18</xdr:row>
      <xdr:rowOff>114300</xdr:rowOff>
    </xdr:to>
    <xdr:sp macro="" textlink="">
      <xdr:nvSpPr>
        <xdr:cNvPr id="9" name="Rectangle: Rounded Corners 8">
          <a:extLst>
            <a:ext uri="{FF2B5EF4-FFF2-40B4-BE49-F238E27FC236}">
              <a16:creationId xmlns:a16="http://schemas.microsoft.com/office/drawing/2014/main" id="{8804D7D9-2F56-46D6-80C5-75EB3893FBB8}"/>
            </a:ext>
          </a:extLst>
        </xdr:cNvPr>
        <xdr:cNvSpPr/>
      </xdr:nvSpPr>
      <xdr:spPr>
        <a:xfrm>
          <a:off x="2914650" y="590550"/>
          <a:ext cx="3568700" cy="2838450"/>
        </a:xfrm>
        <a:prstGeom prst="roundRect">
          <a:avLst>
            <a:gd name="adj" fmla="val 3509"/>
          </a:avLst>
        </a:prstGeom>
        <a:solidFill>
          <a:srgbClr val="1B6B35"/>
        </a:solidFill>
        <a:ln>
          <a:solidFill>
            <a:srgbClr val="000000">
              <a:alpha val="0"/>
            </a:srgb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4</xdr:col>
      <xdr:colOff>476250</xdr:colOff>
      <xdr:row>3</xdr:row>
      <xdr:rowOff>38100</xdr:rowOff>
    </xdr:from>
    <xdr:to>
      <xdr:col>10</xdr:col>
      <xdr:colOff>304800</xdr:colOff>
      <xdr:row>18</xdr:row>
      <xdr:rowOff>50800</xdr:rowOff>
    </xdr:to>
    <xdr:graphicFrame macro="">
      <xdr:nvGraphicFramePr>
        <xdr:cNvPr id="10" name="Chart 9">
          <a:extLst>
            <a:ext uri="{FF2B5EF4-FFF2-40B4-BE49-F238E27FC236}">
              <a16:creationId xmlns:a16="http://schemas.microsoft.com/office/drawing/2014/main" id="{0E276285-8876-429D-915C-C70443D87C4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10</xdr:col>
      <xdr:colOff>438150</xdr:colOff>
      <xdr:row>3</xdr:row>
      <xdr:rowOff>38100</xdr:rowOff>
    </xdr:from>
    <xdr:to>
      <xdr:col>13</xdr:col>
      <xdr:colOff>527050</xdr:colOff>
      <xdr:row>13</xdr:row>
      <xdr:rowOff>44450</xdr:rowOff>
    </xdr:to>
    <xdr:sp macro="" textlink="">
      <xdr:nvSpPr>
        <xdr:cNvPr id="11" name="Rectangle: Rounded Corners 10">
          <a:extLst>
            <a:ext uri="{FF2B5EF4-FFF2-40B4-BE49-F238E27FC236}">
              <a16:creationId xmlns:a16="http://schemas.microsoft.com/office/drawing/2014/main" id="{C5C26737-5058-4A0B-A3F0-E8A13670D1F6}"/>
            </a:ext>
          </a:extLst>
        </xdr:cNvPr>
        <xdr:cNvSpPr/>
      </xdr:nvSpPr>
      <xdr:spPr>
        <a:xfrm>
          <a:off x="6534150" y="590550"/>
          <a:ext cx="1917700" cy="1847850"/>
        </a:xfrm>
        <a:prstGeom prst="roundRect">
          <a:avLst>
            <a:gd name="adj" fmla="val 3509"/>
          </a:avLst>
        </a:prstGeom>
        <a:solidFill>
          <a:srgbClr val="1B6B35"/>
        </a:solidFill>
        <a:ln>
          <a:solidFill>
            <a:srgbClr val="000000">
              <a:alpha val="0"/>
            </a:srgb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editAs="oneCell">
    <xdr:from>
      <xdr:col>10</xdr:col>
      <xdr:colOff>438150</xdr:colOff>
      <xdr:row>3</xdr:row>
      <xdr:rowOff>38101</xdr:rowOff>
    </xdr:from>
    <xdr:to>
      <xdr:col>13</xdr:col>
      <xdr:colOff>76200</xdr:colOff>
      <xdr:row>12</xdr:row>
      <xdr:rowOff>158751</xdr:rowOff>
    </xdr:to>
    <mc:AlternateContent xmlns:mc="http://schemas.openxmlformats.org/markup-compatibility/2006">
      <mc:Choice xmlns:a14="http://schemas.microsoft.com/office/drawing/2010/main" Requires="a14">
        <xdr:graphicFrame macro="">
          <xdr:nvGraphicFramePr>
            <xdr:cNvPr id="14" name="Staff">
              <a:extLst>
                <a:ext uri="{FF2B5EF4-FFF2-40B4-BE49-F238E27FC236}">
                  <a16:creationId xmlns:a16="http://schemas.microsoft.com/office/drawing/2014/main" id="{7C6EB745-E898-4F69-B893-1B43F3665DA2}"/>
                </a:ext>
              </a:extLst>
            </xdr:cNvPr>
            <xdr:cNvGraphicFramePr/>
          </xdr:nvGraphicFramePr>
          <xdr:xfrm>
            <a:off x="0" y="0"/>
            <a:ext cx="0" cy="0"/>
          </xdr:xfrm>
          <a:graphic>
            <a:graphicData uri="http://schemas.microsoft.com/office/drawing/2010/slicer">
              <sle:slicer xmlns:sle="http://schemas.microsoft.com/office/drawing/2010/slicer" name="Staff"/>
            </a:graphicData>
          </a:graphic>
        </xdr:graphicFrame>
      </mc:Choice>
      <mc:Fallback>
        <xdr:sp macro="" textlink="">
          <xdr:nvSpPr>
            <xdr:cNvPr id="0" name=""/>
            <xdr:cNvSpPr>
              <a:spLocks noTextEdit="1"/>
            </xdr:cNvSpPr>
          </xdr:nvSpPr>
          <xdr:spPr>
            <a:xfrm>
              <a:off x="6534150" y="590551"/>
              <a:ext cx="1466850" cy="1778000"/>
            </a:xfrm>
            <a:prstGeom prst="rect">
              <a:avLst/>
            </a:prstGeom>
            <a:solidFill>
              <a:prstClr val="white"/>
            </a:solidFill>
            <a:ln w="1">
              <a:solidFill>
                <a:prstClr val="green"/>
              </a:solidFill>
            </a:ln>
          </xdr:spPr>
          <xdr:txBody>
            <a:bodyPr vertOverflow="clip" horzOverflow="clip"/>
            <a:lstStyle/>
            <a:p>
              <a:r>
                <a:rPr lang="en-US"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xdr:from>
      <xdr:col>13</xdr:col>
      <xdr:colOff>590550</xdr:colOff>
      <xdr:row>3</xdr:row>
      <xdr:rowOff>38100</xdr:rowOff>
    </xdr:from>
    <xdr:to>
      <xdr:col>17</xdr:col>
      <xdr:colOff>63500</xdr:colOff>
      <xdr:row>8</xdr:row>
      <xdr:rowOff>38100</xdr:rowOff>
    </xdr:to>
    <xdr:sp macro="" textlink="">
      <xdr:nvSpPr>
        <xdr:cNvPr id="15" name="Rectangle: Rounded Corners 14">
          <a:extLst>
            <a:ext uri="{FF2B5EF4-FFF2-40B4-BE49-F238E27FC236}">
              <a16:creationId xmlns:a16="http://schemas.microsoft.com/office/drawing/2014/main" id="{495C5E58-0513-42BE-A46C-74A3F4E08969}"/>
            </a:ext>
          </a:extLst>
        </xdr:cNvPr>
        <xdr:cNvSpPr/>
      </xdr:nvSpPr>
      <xdr:spPr>
        <a:xfrm>
          <a:off x="8515350" y="590550"/>
          <a:ext cx="1911350" cy="920750"/>
        </a:xfrm>
        <a:prstGeom prst="roundRect">
          <a:avLst>
            <a:gd name="adj" fmla="val 3509"/>
          </a:avLst>
        </a:prstGeom>
        <a:solidFill>
          <a:srgbClr val="1B6B35"/>
        </a:solidFill>
        <a:ln>
          <a:solidFill>
            <a:srgbClr val="000000">
              <a:alpha val="0"/>
            </a:srgb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13</xdr:col>
      <xdr:colOff>590550</xdr:colOff>
      <xdr:row>8</xdr:row>
      <xdr:rowOff>76200</xdr:rowOff>
    </xdr:from>
    <xdr:to>
      <xdr:col>17</xdr:col>
      <xdr:colOff>57150</xdr:colOff>
      <xdr:row>13</xdr:row>
      <xdr:rowOff>50800</xdr:rowOff>
    </xdr:to>
    <xdr:sp macro="" textlink="">
      <xdr:nvSpPr>
        <xdr:cNvPr id="16" name="Rectangle: Rounded Corners 15">
          <a:extLst>
            <a:ext uri="{FF2B5EF4-FFF2-40B4-BE49-F238E27FC236}">
              <a16:creationId xmlns:a16="http://schemas.microsoft.com/office/drawing/2014/main" id="{25C7DB38-6617-5E06-06D9-791E44BFA6FA}"/>
            </a:ext>
          </a:extLst>
        </xdr:cNvPr>
        <xdr:cNvSpPr/>
      </xdr:nvSpPr>
      <xdr:spPr>
        <a:xfrm>
          <a:off x="8515350" y="1549400"/>
          <a:ext cx="1905000" cy="895350"/>
        </a:xfrm>
        <a:prstGeom prst="roundRect">
          <a:avLst>
            <a:gd name="adj" fmla="val 3509"/>
          </a:avLst>
        </a:prstGeom>
        <a:solidFill>
          <a:srgbClr val="1B6B35"/>
        </a:solidFill>
        <a:ln>
          <a:solidFill>
            <a:srgbClr val="000000">
              <a:alpha val="0"/>
            </a:srgb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13</xdr:col>
      <xdr:colOff>584200</xdr:colOff>
      <xdr:row>13</xdr:row>
      <xdr:rowOff>88900</xdr:rowOff>
    </xdr:from>
    <xdr:to>
      <xdr:col>17</xdr:col>
      <xdr:colOff>69850</xdr:colOff>
      <xdr:row>18</xdr:row>
      <xdr:rowOff>95250</xdr:rowOff>
    </xdr:to>
    <xdr:sp macro="" textlink="">
      <xdr:nvSpPr>
        <xdr:cNvPr id="17" name="Rectangle: Rounded Corners 16">
          <a:extLst>
            <a:ext uri="{FF2B5EF4-FFF2-40B4-BE49-F238E27FC236}">
              <a16:creationId xmlns:a16="http://schemas.microsoft.com/office/drawing/2014/main" id="{DEC903E2-C332-4498-A8FB-2DAD22509997}"/>
            </a:ext>
          </a:extLst>
        </xdr:cNvPr>
        <xdr:cNvSpPr/>
      </xdr:nvSpPr>
      <xdr:spPr>
        <a:xfrm>
          <a:off x="8509000" y="2482850"/>
          <a:ext cx="1924050" cy="927100"/>
        </a:xfrm>
        <a:prstGeom prst="roundRect">
          <a:avLst>
            <a:gd name="adj" fmla="val 3509"/>
          </a:avLst>
        </a:prstGeom>
        <a:solidFill>
          <a:srgbClr val="1B6B35"/>
        </a:solidFill>
        <a:ln>
          <a:solidFill>
            <a:srgbClr val="000000">
              <a:alpha val="0"/>
            </a:srgb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14</xdr:col>
      <xdr:colOff>184150</xdr:colOff>
      <xdr:row>5</xdr:row>
      <xdr:rowOff>171450</xdr:rowOff>
    </xdr:from>
    <xdr:to>
      <xdr:col>16</xdr:col>
      <xdr:colOff>488950</xdr:colOff>
      <xdr:row>7</xdr:row>
      <xdr:rowOff>177800</xdr:rowOff>
    </xdr:to>
    <xdr:sp macro="" textlink="">
      <xdr:nvSpPr>
        <xdr:cNvPr id="18" name="TextBox 17">
          <a:extLst>
            <a:ext uri="{FF2B5EF4-FFF2-40B4-BE49-F238E27FC236}">
              <a16:creationId xmlns:a16="http://schemas.microsoft.com/office/drawing/2014/main" id="{C33B37AB-0274-7248-9B66-5E103C0402FD}"/>
            </a:ext>
          </a:extLst>
        </xdr:cNvPr>
        <xdr:cNvSpPr txBox="1"/>
      </xdr:nvSpPr>
      <xdr:spPr>
        <a:xfrm>
          <a:off x="8718550" y="1092200"/>
          <a:ext cx="1524000" cy="374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800" b="1" i="0" u="none" strike="noStrike">
              <a:solidFill>
                <a:schemeClr val="bg1"/>
              </a:solidFill>
              <a:effectLst/>
              <a:latin typeface="+mn-lt"/>
              <a:ea typeface="+mn-ea"/>
              <a:cs typeface="+mn-cs"/>
            </a:rPr>
            <a:t>₦ 432,340.00</a:t>
          </a:r>
          <a:r>
            <a:rPr lang="en-US" sz="1800" b="1">
              <a:solidFill>
                <a:schemeClr val="bg1"/>
              </a:solidFill>
              <a:effectLst/>
            </a:rPr>
            <a:t> </a:t>
          </a:r>
          <a:endParaRPr lang="en-US" sz="1800" b="1">
            <a:solidFill>
              <a:schemeClr val="bg1"/>
            </a:solidFill>
          </a:endParaRPr>
        </a:p>
      </xdr:txBody>
    </xdr:sp>
    <xdr:clientData/>
  </xdr:twoCellAnchor>
  <xdr:twoCellAnchor>
    <xdr:from>
      <xdr:col>14</xdr:col>
      <xdr:colOff>69850</xdr:colOff>
      <xdr:row>3</xdr:row>
      <xdr:rowOff>50800</xdr:rowOff>
    </xdr:from>
    <xdr:to>
      <xdr:col>16</xdr:col>
      <xdr:colOff>571500</xdr:colOff>
      <xdr:row>5</xdr:row>
      <xdr:rowOff>57150</xdr:rowOff>
    </xdr:to>
    <xdr:sp macro="" textlink="">
      <xdr:nvSpPr>
        <xdr:cNvPr id="19" name="TextBox 18">
          <a:extLst>
            <a:ext uri="{FF2B5EF4-FFF2-40B4-BE49-F238E27FC236}">
              <a16:creationId xmlns:a16="http://schemas.microsoft.com/office/drawing/2014/main" id="{BAB19F31-A97E-9969-C3C9-25B61E7D7C7C}"/>
            </a:ext>
          </a:extLst>
        </xdr:cNvPr>
        <xdr:cNvSpPr txBox="1"/>
      </xdr:nvSpPr>
      <xdr:spPr>
        <a:xfrm>
          <a:off x="8604250" y="603250"/>
          <a:ext cx="1720850" cy="374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800" b="1" i="0" u="none" strike="noStrike">
              <a:solidFill>
                <a:schemeClr val="bg1"/>
              </a:solidFill>
              <a:effectLst/>
              <a:latin typeface="+mn-lt"/>
              <a:ea typeface="+mn-ea"/>
              <a:cs typeface="+mn-cs"/>
            </a:rPr>
            <a:t>Total</a:t>
          </a:r>
          <a:r>
            <a:rPr lang="en-US" sz="1800" b="1" i="0" u="none" strike="noStrike" baseline="0">
              <a:solidFill>
                <a:schemeClr val="bg1"/>
              </a:solidFill>
              <a:effectLst/>
              <a:latin typeface="+mn-lt"/>
              <a:ea typeface="+mn-ea"/>
              <a:cs typeface="+mn-cs"/>
            </a:rPr>
            <a:t> Revenue</a:t>
          </a:r>
          <a:endParaRPr lang="en-US" sz="1800" b="1">
            <a:solidFill>
              <a:schemeClr val="bg1"/>
            </a:solidFill>
          </a:endParaRPr>
        </a:p>
      </xdr:txBody>
    </xdr:sp>
    <xdr:clientData/>
  </xdr:twoCellAnchor>
  <xdr:twoCellAnchor>
    <xdr:from>
      <xdr:col>14</xdr:col>
      <xdr:colOff>114300</xdr:colOff>
      <xdr:row>8</xdr:row>
      <xdr:rowOff>57150</xdr:rowOff>
    </xdr:from>
    <xdr:to>
      <xdr:col>17</xdr:col>
      <xdr:colOff>6350</xdr:colOff>
      <xdr:row>10</xdr:row>
      <xdr:rowOff>63500</xdr:rowOff>
    </xdr:to>
    <xdr:sp macro="" textlink="">
      <xdr:nvSpPr>
        <xdr:cNvPr id="20" name="TextBox 19">
          <a:extLst>
            <a:ext uri="{FF2B5EF4-FFF2-40B4-BE49-F238E27FC236}">
              <a16:creationId xmlns:a16="http://schemas.microsoft.com/office/drawing/2014/main" id="{B487D624-784F-DADD-D917-A8BFACBEC3BD}"/>
            </a:ext>
          </a:extLst>
        </xdr:cNvPr>
        <xdr:cNvSpPr txBox="1"/>
      </xdr:nvSpPr>
      <xdr:spPr>
        <a:xfrm>
          <a:off x="8648700" y="1530350"/>
          <a:ext cx="1720850" cy="374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800" b="1" i="0" u="none" strike="noStrike">
              <a:solidFill>
                <a:schemeClr val="bg1"/>
              </a:solidFill>
              <a:effectLst/>
              <a:latin typeface="+mn-lt"/>
              <a:ea typeface="+mn-ea"/>
              <a:cs typeface="+mn-cs"/>
            </a:rPr>
            <a:t>Total</a:t>
          </a:r>
          <a:r>
            <a:rPr lang="en-US" sz="1800" b="1" i="0" u="none" strike="noStrike" baseline="0">
              <a:solidFill>
                <a:schemeClr val="bg1"/>
              </a:solidFill>
              <a:effectLst/>
              <a:latin typeface="+mn-lt"/>
              <a:ea typeface="+mn-ea"/>
              <a:cs typeface="+mn-cs"/>
            </a:rPr>
            <a:t> Profit</a:t>
          </a:r>
          <a:endParaRPr lang="en-US" sz="1800" b="1">
            <a:solidFill>
              <a:schemeClr val="bg1"/>
            </a:solidFill>
          </a:endParaRPr>
        </a:p>
      </xdr:txBody>
    </xdr:sp>
    <xdr:clientData/>
  </xdr:twoCellAnchor>
  <xdr:twoCellAnchor>
    <xdr:from>
      <xdr:col>14</xdr:col>
      <xdr:colOff>165100</xdr:colOff>
      <xdr:row>10</xdr:row>
      <xdr:rowOff>127000</xdr:rowOff>
    </xdr:from>
    <xdr:to>
      <xdr:col>16</xdr:col>
      <xdr:colOff>139700</xdr:colOff>
      <xdr:row>12</xdr:row>
      <xdr:rowOff>133350</xdr:rowOff>
    </xdr:to>
    <xdr:sp macro="" textlink="">
      <xdr:nvSpPr>
        <xdr:cNvPr id="21" name="TextBox 20">
          <a:extLst>
            <a:ext uri="{FF2B5EF4-FFF2-40B4-BE49-F238E27FC236}">
              <a16:creationId xmlns:a16="http://schemas.microsoft.com/office/drawing/2014/main" id="{34E8D3C9-68F5-F3C0-DEB8-E055EDE9A8DE}"/>
            </a:ext>
          </a:extLst>
        </xdr:cNvPr>
        <xdr:cNvSpPr txBox="1"/>
      </xdr:nvSpPr>
      <xdr:spPr>
        <a:xfrm>
          <a:off x="8699500" y="1968500"/>
          <a:ext cx="1193800" cy="374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800" b="1" i="0" u="none" strike="noStrike">
              <a:solidFill>
                <a:schemeClr val="bg1"/>
              </a:solidFill>
              <a:effectLst/>
              <a:latin typeface="+mn-lt"/>
              <a:ea typeface="+mn-ea"/>
              <a:cs typeface="+mn-cs"/>
            </a:rPr>
            <a:t>₦ 329,760</a:t>
          </a:r>
          <a:r>
            <a:rPr lang="en-US" sz="1800">
              <a:effectLst/>
            </a:rPr>
            <a:t> </a:t>
          </a:r>
          <a:r>
            <a:rPr lang="en-US" sz="1800" b="1">
              <a:solidFill>
                <a:schemeClr val="bg1"/>
              </a:solidFill>
              <a:effectLst/>
            </a:rPr>
            <a:t> </a:t>
          </a:r>
          <a:endParaRPr lang="en-US" sz="1800" b="1">
            <a:solidFill>
              <a:schemeClr val="bg1"/>
            </a:solidFill>
          </a:endParaRPr>
        </a:p>
      </xdr:txBody>
    </xdr:sp>
    <xdr:clientData/>
  </xdr:twoCellAnchor>
  <xdr:twoCellAnchor>
    <xdr:from>
      <xdr:col>14</xdr:col>
      <xdr:colOff>50800</xdr:colOff>
      <xdr:row>13</xdr:row>
      <xdr:rowOff>114300</xdr:rowOff>
    </xdr:from>
    <xdr:to>
      <xdr:col>16</xdr:col>
      <xdr:colOff>552450</xdr:colOff>
      <xdr:row>15</xdr:row>
      <xdr:rowOff>120650</xdr:rowOff>
    </xdr:to>
    <xdr:sp macro="" textlink="">
      <xdr:nvSpPr>
        <xdr:cNvPr id="22" name="TextBox 21">
          <a:extLst>
            <a:ext uri="{FF2B5EF4-FFF2-40B4-BE49-F238E27FC236}">
              <a16:creationId xmlns:a16="http://schemas.microsoft.com/office/drawing/2014/main" id="{15386930-1284-67F7-3113-98532D8989DC}"/>
            </a:ext>
          </a:extLst>
        </xdr:cNvPr>
        <xdr:cNvSpPr txBox="1"/>
      </xdr:nvSpPr>
      <xdr:spPr>
        <a:xfrm>
          <a:off x="8585200" y="2508250"/>
          <a:ext cx="1720850" cy="374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800" b="1" i="0" u="none" strike="noStrike">
              <a:solidFill>
                <a:schemeClr val="bg1"/>
              </a:solidFill>
              <a:effectLst/>
              <a:latin typeface="+mn-lt"/>
              <a:ea typeface="+mn-ea"/>
              <a:cs typeface="+mn-cs"/>
            </a:rPr>
            <a:t>Best</a:t>
          </a:r>
          <a:r>
            <a:rPr lang="en-US" sz="1800" b="1" i="0" u="none" strike="noStrike" baseline="0">
              <a:solidFill>
                <a:schemeClr val="bg1"/>
              </a:solidFill>
              <a:effectLst/>
              <a:latin typeface="+mn-lt"/>
              <a:ea typeface="+mn-ea"/>
              <a:cs typeface="+mn-cs"/>
            </a:rPr>
            <a:t> Product</a:t>
          </a:r>
          <a:endParaRPr lang="en-US" sz="1800" b="1">
            <a:solidFill>
              <a:schemeClr val="bg1"/>
            </a:solidFill>
          </a:endParaRPr>
        </a:p>
      </xdr:txBody>
    </xdr:sp>
    <xdr:clientData/>
  </xdr:twoCellAnchor>
  <xdr:twoCellAnchor>
    <xdr:from>
      <xdr:col>13</xdr:col>
      <xdr:colOff>520700</xdr:colOff>
      <xdr:row>15</xdr:row>
      <xdr:rowOff>158750</xdr:rowOff>
    </xdr:from>
    <xdr:to>
      <xdr:col>17</xdr:col>
      <xdr:colOff>196850</xdr:colOff>
      <xdr:row>17</xdr:row>
      <xdr:rowOff>165100</xdr:rowOff>
    </xdr:to>
    <xdr:sp macro="" textlink="">
      <xdr:nvSpPr>
        <xdr:cNvPr id="23" name="TextBox 22">
          <a:extLst>
            <a:ext uri="{FF2B5EF4-FFF2-40B4-BE49-F238E27FC236}">
              <a16:creationId xmlns:a16="http://schemas.microsoft.com/office/drawing/2014/main" id="{9C8270B6-AE34-D45F-4B58-55EC2A61D4ED}"/>
            </a:ext>
          </a:extLst>
        </xdr:cNvPr>
        <xdr:cNvSpPr txBox="1"/>
      </xdr:nvSpPr>
      <xdr:spPr>
        <a:xfrm>
          <a:off x="8445500" y="2921000"/>
          <a:ext cx="2114550" cy="374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800" b="1" i="0" u="none" strike="noStrike" baseline="0">
              <a:solidFill>
                <a:schemeClr val="bg1"/>
              </a:solidFill>
              <a:effectLst/>
              <a:latin typeface="+mn-lt"/>
              <a:ea typeface="+mn-ea"/>
              <a:cs typeface="+mn-cs"/>
            </a:rPr>
            <a:t>Fried Rice + Chicken </a:t>
          </a:r>
        </a:p>
      </xdr:txBody>
    </xdr:sp>
    <xdr:clientData/>
  </xdr:twoCellAnchor>
  <xdr:twoCellAnchor>
    <xdr:from>
      <xdr:col>10</xdr:col>
      <xdr:colOff>431800</xdr:colOff>
      <xdr:row>13</xdr:row>
      <xdr:rowOff>82550</xdr:rowOff>
    </xdr:from>
    <xdr:to>
      <xdr:col>13</xdr:col>
      <xdr:colOff>514350</xdr:colOff>
      <xdr:row>18</xdr:row>
      <xdr:rowOff>63500</xdr:rowOff>
    </xdr:to>
    <xdr:sp macro="" textlink="">
      <xdr:nvSpPr>
        <xdr:cNvPr id="25" name="Rectangle: Rounded Corners 24">
          <a:extLst>
            <a:ext uri="{FF2B5EF4-FFF2-40B4-BE49-F238E27FC236}">
              <a16:creationId xmlns:a16="http://schemas.microsoft.com/office/drawing/2014/main" id="{A115B440-2EA3-734C-B5C7-5861A6D28C55}"/>
            </a:ext>
          </a:extLst>
        </xdr:cNvPr>
        <xdr:cNvSpPr/>
      </xdr:nvSpPr>
      <xdr:spPr>
        <a:xfrm>
          <a:off x="6527800" y="2476500"/>
          <a:ext cx="1911350" cy="901700"/>
        </a:xfrm>
        <a:prstGeom prst="roundRect">
          <a:avLst>
            <a:gd name="adj" fmla="val 3509"/>
          </a:avLst>
        </a:prstGeom>
        <a:solidFill>
          <a:srgbClr val="1B6B35"/>
        </a:solidFill>
        <a:ln>
          <a:solidFill>
            <a:srgbClr val="000000">
              <a:alpha val="0"/>
            </a:srgb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10</xdr:col>
      <xdr:colOff>419100</xdr:colOff>
      <xdr:row>13</xdr:row>
      <xdr:rowOff>114300</xdr:rowOff>
    </xdr:from>
    <xdr:to>
      <xdr:col>14</xdr:col>
      <xdr:colOff>95250</xdr:colOff>
      <xdr:row>15</xdr:row>
      <xdr:rowOff>120650</xdr:rowOff>
    </xdr:to>
    <xdr:sp macro="" textlink="">
      <xdr:nvSpPr>
        <xdr:cNvPr id="28" name="TextBox 27">
          <a:extLst>
            <a:ext uri="{FF2B5EF4-FFF2-40B4-BE49-F238E27FC236}">
              <a16:creationId xmlns:a16="http://schemas.microsoft.com/office/drawing/2014/main" id="{1BB94A4B-C819-4B91-C109-3BF77AC2D6F3}"/>
            </a:ext>
          </a:extLst>
        </xdr:cNvPr>
        <xdr:cNvSpPr txBox="1"/>
      </xdr:nvSpPr>
      <xdr:spPr>
        <a:xfrm>
          <a:off x="6515100" y="2508250"/>
          <a:ext cx="2114550" cy="374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800" b="1" i="0" u="none" strike="noStrike">
              <a:solidFill>
                <a:schemeClr val="bg1"/>
              </a:solidFill>
              <a:effectLst/>
              <a:latin typeface="+mn-lt"/>
              <a:ea typeface="+mn-ea"/>
              <a:cs typeface="+mn-cs"/>
            </a:rPr>
            <a:t>Ad Spend vs Sales</a:t>
          </a:r>
        </a:p>
      </xdr:txBody>
    </xdr:sp>
    <xdr:clientData/>
  </xdr:twoCellAnchor>
  <xdr:twoCellAnchor>
    <xdr:from>
      <xdr:col>11</xdr:col>
      <xdr:colOff>165100</xdr:colOff>
      <xdr:row>15</xdr:row>
      <xdr:rowOff>158750</xdr:rowOff>
    </xdr:from>
    <xdr:to>
      <xdr:col>12</xdr:col>
      <xdr:colOff>508000</xdr:colOff>
      <xdr:row>17</xdr:row>
      <xdr:rowOff>165100</xdr:rowOff>
    </xdr:to>
    <xdr:sp macro="" textlink="">
      <xdr:nvSpPr>
        <xdr:cNvPr id="30" name="TextBox 29">
          <a:extLst>
            <a:ext uri="{FF2B5EF4-FFF2-40B4-BE49-F238E27FC236}">
              <a16:creationId xmlns:a16="http://schemas.microsoft.com/office/drawing/2014/main" id="{72B56E79-2219-5A9A-9EE5-31225A59F115}"/>
            </a:ext>
          </a:extLst>
        </xdr:cNvPr>
        <xdr:cNvSpPr txBox="1"/>
      </xdr:nvSpPr>
      <xdr:spPr>
        <a:xfrm>
          <a:off x="6870700" y="2921000"/>
          <a:ext cx="952500" cy="374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800" b="1" i="0" u="none" strike="noStrike">
              <a:solidFill>
                <a:schemeClr val="bg1"/>
              </a:solidFill>
              <a:effectLst/>
              <a:latin typeface="+mn-lt"/>
              <a:ea typeface="+mn-ea"/>
              <a:cs typeface="+mn-cs"/>
            </a:rPr>
            <a:t>r = 0.99</a:t>
          </a:r>
        </a:p>
      </xdr:txBody>
    </xdr:sp>
    <xdr:clientData/>
  </xdr:twoCellAnchor>
</xdr:wsDr>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Ifedayo Oluwaseun" refreshOnLoad="1" refreshedDate="46252.411937962963" createdVersion="8" refreshedVersion="8" minRefreshableVersion="3" recordCount="220" xr:uid="{7F9BE033-4395-4A3C-9A0E-ABCAAD36B148}">
  <cacheSource type="worksheet">
    <worksheetSource name="Table1"/>
  </cacheSource>
  <cacheFields count="17">
    <cacheField name="Date" numFmtId="14">
      <sharedItems containsSemiMixedTypes="0" containsNonDate="0" containsDate="1" containsString="0" minDate="2024-01-01T00:00:00" maxDate="2024-07-01T00:00:00" count="125">
        <d v="2024-01-01T00:00:00"/>
        <d v="2024-01-02T00:00:00"/>
        <d v="2024-01-03T00:00:00"/>
        <d v="2024-01-05T00:00:00"/>
        <d v="2024-01-06T00:00:00"/>
        <d v="2024-01-10T00:00:00"/>
        <d v="2024-01-11T00:00:00"/>
        <d v="2024-01-12T00:00:00"/>
        <d v="2024-01-14T00:00:00"/>
        <d v="2024-01-15T00:00:00"/>
        <d v="2024-01-16T00:00:00"/>
        <d v="2024-01-17T00:00:00"/>
        <d v="2024-01-18T00:00:00"/>
        <d v="2024-01-19T00:00:00"/>
        <d v="2024-01-20T00:00:00"/>
        <d v="2024-01-21T00:00:00"/>
        <d v="2024-01-22T00:00:00"/>
        <d v="2024-01-23T00:00:00"/>
        <d v="2024-01-26T00:00:00"/>
        <d v="2024-01-28T00:00:00"/>
        <d v="2024-04-23T00:00:00"/>
        <d v="2024-01-29T00:00:00"/>
        <d v="2024-01-31T00:00:00"/>
        <d v="2024-02-01T00:00:00"/>
        <d v="2024-02-03T00:00:00"/>
        <d v="2024-02-04T00:00:00"/>
        <d v="2024-05-22T00:00:00"/>
        <d v="2024-02-05T00:00:00"/>
        <d v="2024-02-06T00:00:00"/>
        <d v="2024-02-08T00:00:00"/>
        <d v="2024-02-11T00:00:00"/>
        <d v="2024-02-13T00:00:00"/>
        <d v="2024-02-14T00:00:00"/>
        <d v="2024-02-15T00:00:00"/>
        <d v="2024-02-16T00:00:00"/>
        <d v="2024-02-17T00:00:00"/>
        <d v="2024-02-19T00:00:00"/>
        <d v="2024-02-20T00:00:00"/>
        <d v="2024-02-23T00:00:00"/>
        <d v="2024-02-26T00:00:00"/>
        <d v="2024-02-27T00:00:00"/>
        <d v="2024-03-03T00:00:00"/>
        <d v="2024-05-04T00:00:00"/>
        <d v="2024-03-04T00:00:00"/>
        <d v="2024-03-06T00:00:00"/>
        <d v="2024-03-07T00:00:00"/>
        <d v="2024-03-08T00:00:00"/>
        <d v="2024-05-30T00:00:00"/>
        <d v="2024-03-09T00:00:00"/>
        <d v="2024-03-10T00:00:00"/>
        <d v="2024-03-11T00:00:00"/>
        <d v="2024-03-12T00:00:00"/>
        <d v="2024-03-15T00:00:00"/>
        <d v="2024-03-16T00:00:00"/>
        <d v="2024-03-17T00:00:00"/>
        <d v="2024-03-19T00:00:00"/>
        <d v="2024-03-20T00:00:00"/>
        <d v="2024-03-22T00:00:00"/>
        <d v="2024-03-23T00:00:00"/>
        <d v="2024-03-24T00:00:00"/>
        <d v="2024-03-25T00:00:00"/>
        <d v="2024-03-26T00:00:00"/>
        <d v="2024-03-28T00:00:00"/>
        <d v="2024-03-29T00:00:00"/>
        <d v="2024-03-30T00:00:00"/>
        <d v="2024-04-02T00:00:00"/>
        <d v="2024-04-03T00:00:00"/>
        <d v="2024-04-07T00:00:00"/>
        <d v="2024-04-11T00:00:00"/>
        <d v="2024-04-13T00:00:00"/>
        <d v="2024-05-23T00:00:00"/>
        <d v="2024-04-16T00:00:00"/>
        <d v="2024-04-17T00:00:00"/>
        <d v="2024-04-18T00:00:00"/>
        <d v="2024-04-20T00:00:00"/>
        <d v="2024-04-22T00:00:00"/>
        <d v="2024-04-25T00:00:00"/>
        <d v="2024-04-26T00:00:00"/>
        <d v="2024-04-27T00:00:00"/>
        <d v="2024-04-28T00:00:00"/>
        <d v="2024-04-29T00:00:00"/>
        <d v="2024-04-30T00:00:00"/>
        <d v="2024-05-02T00:00:00"/>
        <d v="2024-05-05T00:00:00"/>
        <d v="2024-05-06T00:00:00"/>
        <d v="2024-05-08T00:00:00"/>
        <d v="2024-05-09T00:00:00"/>
        <d v="2024-05-10T00:00:00"/>
        <d v="2024-05-11T00:00:00"/>
        <d v="2024-05-12T00:00:00"/>
        <d v="2024-05-14T00:00:00"/>
        <d v="2024-05-15T00:00:00"/>
        <d v="2024-05-16T00:00:00"/>
        <d v="2024-05-17T00:00:00"/>
        <d v="2024-05-18T00:00:00"/>
        <d v="2024-05-19T00:00:00"/>
        <d v="2024-05-20T00:00:00"/>
        <d v="2024-05-21T00:00:00"/>
        <d v="2024-05-24T00:00:00"/>
        <d v="2024-05-25T00:00:00"/>
        <d v="2024-05-26T00:00:00"/>
        <d v="2024-05-27T00:00:00"/>
        <d v="2024-05-29T00:00:00"/>
        <d v="2024-06-01T00:00:00"/>
        <d v="2024-06-04T00:00:00"/>
        <d v="2024-06-05T00:00:00"/>
        <d v="2024-06-07T00:00:00"/>
        <d v="2024-06-09T00:00:00"/>
        <d v="2024-06-11T00:00:00"/>
        <d v="2024-06-12T00:00:00"/>
        <d v="2024-06-13T00:00:00"/>
        <d v="2024-06-14T00:00:00"/>
        <d v="2024-06-15T00:00:00"/>
        <d v="2024-06-16T00:00:00"/>
        <d v="2024-06-17T00:00:00"/>
        <d v="2024-06-18T00:00:00"/>
        <d v="2024-06-19T00:00:00"/>
        <d v="2024-06-21T00:00:00"/>
        <d v="2024-06-22T00:00:00"/>
        <d v="2024-06-24T00:00:00"/>
        <d v="2024-06-25T00:00:00"/>
        <d v="2024-06-27T00:00:00"/>
        <d v="2024-06-28T00:00:00"/>
        <d v="2024-06-29T00:00:00"/>
        <d v="2024-06-30T00:00:00"/>
      </sharedItems>
      <fieldGroup par="16"/>
    </cacheField>
    <cacheField name="Product" numFmtId="0">
      <sharedItems count="15">
        <s v="Fried Plantain (Dodo)"/>
        <s v="Suya (Beef)"/>
        <s v="Pounded Yam + Egusi"/>
        <s v="Chicken Wings"/>
        <s v="Shawarma"/>
        <s v="Puff Puff"/>
        <s v="Fried Rice + Chicken"/>
        <s v="Coleslaw"/>
        <s v="Moi Moi"/>
        <s v="Peppered Fish"/>
        <s v="Jollof Rice + Chicken"/>
        <s v="Meat Pie"/>
        <s v="Zobo Drink"/>
        <s v="Amala + Ewedu"/>
        <s v="Chapman"/>
      </sharedItems>
    </cacheField>
    <cacheField name="Quantity" numFmtId="0">
      <sharedItems containsSemiMixedTypes="0" containsString="0" containsNumber="1" containsInteger="1" minValue="1" maxValue="5"/>
    </cacheField>
    <cacheField name="Unit_Price" numFmtId="0">
      <sharedItems containsSemiMixedTypes="0" containsString="0" containsNumber="1" containsInteger="1" minValue="300" maxValue="3000"/>
    </cacheField>
    <cacheField name="Total_Sales" numFmtId="0">
      <sharedItems containsSemiMixedTypes="0" containsString="0" containsNumber="1" containsInteger="1" minValue="300" maxValue="12500"/>
    </cacheField>
    <cacheField name="Unit_Cost" numFmtId="0">
      <sharedItems containsSemiMixedTypes="0" containsString="0" containsNumber="1" containsInteger="1" minValue="130" maxValue="1800"/>
    </cacheField>
    <cacheField name="Total_Cost" numFmtId="0">
      <sharedItems containsSemiMixedTypes="0" containsString="0" containsNumber="1" containsInteger="1" minValue="130" maxValue="7500"/>
    </cacheField>
    <cacheField name="Profit" numFmtId="0">
      <sharedItems containsSemiMixedTypes="0" containsString="0" containsNumber="1" containsInteger="1" minValue="170" maxValue="5500"/>
    </cacheField>
    <cacheField name="Payment_Method" numFmtId="0">
      <sharedItems count="3">
        <s v="Pos"/>
        <s v="Cash"/>
        <s v="Transfer"/>
      </sharedItems>
    </cacheField>
    <cacheField name="Staff" numFmtId="0">
      <sharedItems count="5">
        <s v="Amaka"/>
        <s v="Blessing"/>
        <s v="Chidi"/>
        <s v="Tunde"/>
        <s v="Ngozi"/>
      </sharedItems>
    </cacheField>
    <cacheField name="Ad_Spend" numFmtId="0">
      <sharedItems containsSemiMixedTypes="0" containsString="0" containsNumber="1" containsInteger="1" minValue="0" maxValue="10000"/>
    </cacheField>
    <cacheField name="Customer_Rating" numFmtId="0">
      <sharedItems containsString="0" containsBlank="1" containsNumber="1" minValue="3" maxValue="5"/>
    </cacheField>
    <cacheField name="Profit Margin %" numFmtId="0">
      <sharedItems containsSemiMixedTypes="0" containsString="0" containsNumber="1" minValue="4.666666666666667" maxValue="800"/>
    </cacheField>
    <cacheField name="Month Column" numFmtId="0">
      <sharedItems count="6">
        <s v="Jan-2024"/>
        <s v="Apr-2024"/>
        <s v="Feb-2024"/>
        <s v="May-2024"/>
        <s v="Mar-2024"/>
        <s v="Jun-2024"/>
      </sharedItems>
    </cacheField>
    <cacheField name="Day_of_Week" numFmtId="0">
      <sharedItems count="7">
        <s v="Monday"/>
        <s v="Tuesday"/>
        <s v="Wednesday"/>
        <s v="Friday"/>
        <s v="Saturday"/>
        <s v="Thursday"/>
        <s v="Sunday"/>
      </sharedItems>
    </cacheField>
    <cacheField name="Days (Date)" numFmtId="0" databaseField="0">
      <fieldGroup base="0">
        <rangePr groupBy="days" startDate="2024-01-01T00:00:00" endDate="2024-07-01T00:00:00"/>
        <groupItems count="368">
          <s v="&lt;01-01-24"/>
          <s v="01-Jan"/>
          <s v="02-Jan"/>
          <s v="03-Jan"/>
          <s v="04-Jan"/>
          <s v="05-Jan"/>
          <s v="06-Jan"/>
          <s v="07-Jan"/>
          <s v="08-Jan"/>
          <s v="09-Jan"/>
          <s v="10-Jan"/>
          <s v="11-Jan"/>
          <s v="12-Jan"/>
          <s v="13-Jan"/>
          <s v="14-Jan"/>
          <s v="15-Jan"/>
          <s v="16-Jan"/>
          <s v="17-Jan"/>
          <s v="18-Jan"/>
          <s v="19-Jan"/>
          <s v="20-Jan"/>
          <s v="21-Jan"/>
          <s v="22-Jan"/>
          <s v="23-Jan"/>
          <s v="24-Jan"/>
          <s v="25-Jan"/>
          <s v="26-Jan"/>
          <s v="27-Jan"/>
          <s v="28-Jan"/>
          <s v="29-Jan"/>
          <s v="30-Jan"/>
          <s v="31-Jan"/>
          <s v="01-Feb"/>
          <s v="02-Feb"/>
          <s v="03-Feb"/>
          <s v="04-Feb"/>
          <s v="05-Feb"/>
          <s v="06-Feb"/>
          <s v="07-Feb"/>
          <s v="08-Feb"/>
          <s v="09-Feb"/>
          <s v="10-Feb"/>
          <s v="11-Feb"/>
          <s v="12-Feb"/>
          <s v="13-Feb"/>
          <s v="14-Feb"/>
          <s v="15-Feb"/>
          <s v="16-Feb"/>
          <s v="17-Feb"/>
          <s v="18-Feb"/>
          <s v="19-Feb"/>
          <s v="20-Feb"/>
          <s v="21-Feb"/>
          <s v="22-Feb"/>
          <s v="23-Feb"/>
          <s v="24-Feb"/>
          <s v="25-Feb"/>
          <s v="26-Feb"/>
          <s v="27-Feb"/>
          <s v="28-Feb"/>
          <s v="29-Feb"/>
          <s v="01-Mar"/>
          <s v="02-Mar"/>
          <s v="03-Mar"/>
          <s v="04-Mar"/>
          <s v="05-Mar"/>
          <s v="06-Mar"/>
          <s v="07-Mar"/>
          <s v="08-Mar"/>
          <s v="09-Mar"/>
          <s v="10-Mar"/>
          <s v="11-Mar"/>
          <s v="12-Mar"/>
          <s v="13-Mar"/>
          <s v="14-Mar"/>
          <s v="15-Mar"/>
          <s v="16-Mar"/>
          <s v="17-Mar"/>
          <s v="18-Mar"/>
          <s v="19-Mar"/>
          <s v="20-Mar"/>
          <s v="21-Mar"/>
          <s v="22-Mar"/>
          <s v="23-Mar"/>
          <s v="24-Mar"/>
          <s v="25-Mar"/>
          <s v="26-Mar"/>
          <s v="27-Mar"/>
          <s v="28-Mar"/>
          <s v="29-Mar"/>
          <s v="30-Mar"/>
          <s v="31-Mar"/>
          <s v="01-Apr"/>
          <s v="02-Apr"/>
          <s v="03-Apr"/>
          <s v="04-Apr"/>
          <s v="05-Apr"/>
          <s v="06-Apr"/>
          <s v="07-Apr"/>
          <s v="08-Apr"/>
          <s v="09-Apr"/>
          <s v="10-Apr"/>
          <s v="11-Apr"/>
          <s v="12-Apr"/>
          <s v="13-Apr"/>
          <s v="14-Apr"/>
          <s v="15-Apr"/>
          <s v="16-Apr"/>
          <s v="17-Apr"/>
          <s v="18-Apr"/>
          <s v="19-Apr"/>
          <s v="20-Apr"/>
          <s v="21-Apr"/>
          <s v="22-Apr"/>
          <s v="23-Apr"/>
          <s v="24-Apr"/>
          <s v="25-Apr"/>
          <s v="26-Apr"/>
          <s v="27-Apr"/>
          <s v="28-Apr"/>
          <s v="29-Apr"/>
          <s v="30-Apr"/>
          <s v="01-May"/>
          <s v="02-May"/>
          <s v="03-May"/>
          <s v="04-May"/>
          <s v="05-May"/>
          <s v="06-May"/>
          <s v="07-May"/>
          <s v="08-May"/>
          <s v="09-May"/>
          <s v="10-May"/>
          <s v="11-May"/>
          <s v="12-May"/>
          <s v="13-May"/>
          <s v="14-May"/>
          <s v="15-May"/>
          <s v="16-May"/>
          <s v="17-May"/>
          <s v="18-May"/>
          <s v="19-May"/>
          <s v="20-May"/>
          <s v="21-May"/>
          <s v="22-May"/>
          <s v="23-May"/>
          <s v="24-May"/>
          <s v="25-May"/>
          <s v="26-May"/>
          <s v="27-May"/>
          <s v="28-May"/>
          <s v="29-May"/>
          <s v="30-May"/>
          <s v="31-May"/>
          <s v="01-Jun"/>
          <s v="02-Jun"/>
          <s v="03-Jun"/>
          <s v="04-Jun"/>
          <s v="05-Jun"/>
          <s v="06-Jun"/>
          <s v="07-Jun"/>
          <s v="08-Jun"/>
          <s v="09-Jun"/>
          <s v="10-Jun"/>
          <s v="11-Jun"/>
          <s v="12-Jun"/>
          <s v="13-Jun"/>
          <s v="14-Jun"/>
          <s v="15-Jun"/>
          <s v="16-Jun"/>
          <s v="17-Jun"/>
          <s v="18-Jun"/>
          <s v="19-Jun"/>
          <s v="20-Jun"/>
          <s v="21-Jun"/>
          <s v="22-Jun"/>
          <s v="23-Jun"/>
          <s v="24-Jun"/>
          <s v="25-Jun"/>
          <s v="26-Jun"/>
          <s v="27-Jun"/>
          <s v="28-Jun"/>
          <s v="29-Jun"/>
          <s v="30-Jun"/>
          <s v="01-Jul"/>
          <s v="02-Jul"/>
          <s v="03-Jul"/>
          <s v="04-Jul"/>
          <s v="05-Jul"/>
          <s v="06-Jul"/>
          <s v="07-Jul"/>
          <s v="08-Jul"/>
          <s v="09-Jul"/>
          <s v="10-Jul"/>
          <s v="11-Jul"/>
          <s v="12-Jul"/>
          <s v="13-Jul"/>
          <s v="14-Jul"/>
          <s v="15-Jul"/>
          <s v="16-Jul"/>
          <s v="17-Jul"/>
          <s v="18-Jul"/>
          <s v="19-Jul"/>
          <s v="20-Jul"/>
          <s v="21-Jul"/>
          <s v="22-Jul"/>
          <s v="23-Jul"/>
          <s v="24-Jul"/>
          <s v="25-Jul"/>
          <s v="26-Jul"/>
          <s v="27-Jul"/>
          <s v="28-Jul"/>
          <s v="29-Jul"/>
          <s v="30-Jul"/>
          <s v="31-Jul"/>
          <s v="01-Aug"/>
          <s v="02-Aug"/>
          <s v="03-Aug"/>
          <s v="04-Aug"/>
          <s v="05-Aug"/>
          <s v="06-Aug"/>
          <s v="07-Aug"/>
          <s v="08-Aug"/>
          <s v="09-Aug"/>
          <s v="10-Aug"/>
          <s v="11-Aug"/>
          <s v="12-Aug"/>
          <s v="13-Aug"/>
          <s v="14-Aug"/>
          <s v="15-Aug"/>
          <s v="16-Aug"/>
          <s v="17-Aug"/>
          <s v="18-Aug"/>
          <s v="19-Aug"/>
          <s v="20-Aug"/>
          <s v="21-Aug"/>
          <s v="22-Aug"/>
          <s v="23-Aug"/>
          <s v="24-Aug"/>
          <s v="25-Aug"/>
          <s v="26-Aug"/>
          <s v="27-Aug"/>
          <s v="28-Aug"/>
          <s v="29-Aug"/>
          <s v="30-Aug"/>
          <s v="31-Aug"/>
          <s v="01-Sep"/>
          <s v="02-Sep"/>
          <s v="03-Sep"/>
          <s v="04-Sep"/>
          <s v="05-Sep"/>
          <s v="06-Sep"/>
          <s v="07-Sep"/>
          <s v="08-Sep"/>
          <s v="09-Sep"/>
          <s v="10-Sep"/>
          <s v="11-Sep"/>
          <s v="12-Sep"/>
          <s v="13-Sep"/>
          <s v="14-Sep"/>
          <s v="15-Sep"/>
          <s v="16-Sep"/>
          <s v="17-Sep"/>
          <s v="18-Sep"/>
          <s v="19-Sep"/>
          <s v="20-Sep"/>
          <s v="21-Sep"/>
          <s v="22-Sep"/>
          <s v="23-Sep"/>
          <s v="24-Sep"/>
          <s v="25-Sep"/>
          <s v="26-Sep"/>
          <s v="27-Sep"/>
          <s v="28-Sep"/>
          <s v="29-Sep"/>
          <s v="30-Sep"/>
          <s v="01-Oct"/>
          <s v="02-Oct"/>
          <s v="03-Oct"/>
          <s v="04-Oct"/>
          <s v="05-Oct"/>
          <s v="06-Oct"/>
          <s v="07-Oct"/>
          <s v="08-Oct"/>
          <s v="09-Oct"/>
          <s v="10-Oct"/>
          <s v="11-Oct"/>
          <s v="12-Oct"/>
          <s v="13-Oct"/>
          <s v="14-Oct"/>
          <s v="15-Oct"/>
          <s v="16-Oct"/>
          <s v="17-Oct"/>
          <s v="18-Oct"/>
          <s v="19-Oct"/>
          <s v="20-Oct"/>
          <s v="21-Oct"/>
          <s v="22-Oct"/>
          <s v="23-Oct"/>
          <s v="24-Oct"/>
          <s v="25-Oct"/>
          <s v="26-Oct"/>
          <s v="27-Oct"/>
          <s v="28-Oct"/>
          <s v="29-Oct"/>
          <s v="30-Oct"/>
          <s v="31-Oct"/>
          <s v="01-Nov"/>
          <s v="02-Nov"/>
          <s v="03-Nov"/>
          <s v="04-Nov"/>
          <s v="05-Nov"/>
          <s v="06-Nov"/>
          <s v="07-Nov"/>
          <s v="08-Nov"/>
          <s v="09-Nov"/>
          <s v="10-Nov"/>
          <s v="11-Nov"/>
          <s v="12-Nov"/>
          <s v="13-Nov"/>
          <s v="14-Nov"/>
          <s v="15-Nov"/>
          <s v="16-Nov"/>
          <s v="17-Nov"/>
          <s v="18-Nov"/>
          <s v="19-Nov"/>
          <s v="20-Nov"/>
          <s v="21-Nov"/>
          <s v="22-Nov"/>
          <s v="23-Nov"/>
          <s v="24-Nov"/>
          <s v="25-Nov"/>
          <s v="26-Nov"/>
          <s v="27-Nov"/>
          <s v="28-Nov"/>
          <s v="29-Nov"/>
          <s v="30-Nov"/>
          <s v="01-Dec"/>
          <s v="02-Dec"/>
          <s v="03-Dec"/>
          <s v="04-Dec"/>
          <s v="05-Dec"/>
          <s v="06-Dec"/>
          <s v="07-Dec"/>
          <s v="08-Dec"/>
          <s v="09-Dec"/>
          <s v="10-Dec"/>
          <s v="11-Dec"/>
          <s v="12-Dec"/>
          <s v="13-Dec"/>
          <s v="14-Dec"/>
          <s v="15-Dec"/>
          <s v="16-Dec"/>
          <s v="17-Dec"/>
          <s v="18-Dec"/>
          <s v="19-Dec"/>
          <s v="20-Dec"/>
          <s v="21-Dec"/>
          <s v="22-Dec"/>
          <s v="23-Dec"/>
          <s v="24-Dec"/>
          <s v="25-Dec"/>
          <s v="26-Dec"/>
          <s v="27-Dec"/>
          <s v="28-Dec"/>
          <s v="29-Dec"/>
          <s v="30-Dec"/>
          <s v="31-Dec"/>
          <s v="&gt;01-07-24"/>
        </groupItems>
      </fieldGroup>
    </cacheField>
    <cacheField name="Months (Date)" numFmtId="0" databaseField="0">
      <fieldGroup base="0">
        <rangePr groupBy="months" startDate="2024-01-01T00:00:00" endDate="2024-07-01T00:00:00"/>
        <groupItems count="14">
          <s v="&lt;01-01-24"/>
          <s v="Jan"/>
          <s v="Feb"/>
          <s v="Mar"/>
          <s v="Apr"/>
          <s v="May"/>
          <s v="Jun"/>
          <s v="Jul"/>
          <s v="Aug"/>
          <s v="Sep"/>
          <s v="Oct"/>
          <s v="Nov"/>
          <s v="Dec"/>
          <s v="&gt;01-07-24"/>
        </groupItems>
      </fieldGroup>
    </cacheField>
  </cacheFields>
  <extLst>
    <ext xmlns:x14="http://schemas.microsoft.com/office/spreadsheetml/2009/9/main" uri="{725AE2AE-9491-48be-B2B4-4EB974FC3084}">
      <x14:pivotCacheDefinition pivotCacheId="1730056726"/>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220">
  <r>
    <x v="0"/>
    <x v="0"/>
    <n v="4"/>
    <n v="500"/>
    <n v="2000"/>
    <n v="250"/>
    <n v="1000"/>
    <n v="1000"/>
    <x v="0"/>
    <x v="0"/>
    <n v="0"/>
    <n v="3.4"/>
    <n v="50"/>
    <x v="0"/>
    <x v="0"/>
  </r>
  <r>
    <x v="0"/>
    <x v="1"/>
    <n v="2"/>
    <n v="1500"/>
    <n v="3000"/>
    <n v="900"/>
    <n v="1800"/>
    <n v="1200"/>
    <x v="1"/>
    <x v="1"/>
    <n v="0"/>
    <n v="4.2"/>
    <n v="40"/>
    <x v="0"/>
    <x v="0"/>
  </r>
  <r>
    <x v="1"/>
    <x v="2"/>
    <n v="2"/>
    <n v="2500"/>
    <n v="5000"/>
    <n v="1500"/>
    <n v="3000"/>
    <n v="2000"/>
    <x v="2"/>
    <x v="2"/>
    <n v="2000"/>
    <n v="4.5"/>
    <n v="40"/>
    <x v="0"/>
    <x v="1"/>
  </r>
  <r>
    <x v="1"/>
    <x v="3"/>
    <n v="1"/>
    <n v="2000"/>
    <n v="2000"/>
    <n v="1100"/>
    <n v="1100"/>
    <n v="900"/>
    <x v="2"/>
    <x v="2"/>
    <n v="2000"/>
    <n v="3.1"/>
    <n v="45"/>
    <x v="0"/>
    <x v="1"/>
  </r>
  <r>
    <x v="2"/>
    <x v="4"/>
    <n v="5"/>
    <n v="2500"/>
    <n v="12500"/>
    <n v="1400"/>
    <n v="7000"/>
    <n v="5500"/>
    <x v="2"/>
    <x v="0"/>
    <n v="0"/>
    <n v="3.1"/>
    <n v="44"/>
    <x v="0"/>
    <x v="2"/>
  </r>
  <r>
    <x v="2"/>
    <x v="5"/>
    <n v="1"/>
    <n v="300"/>
    <n v="300"/>
    <n v="130"/>
    <n v="130"/>
    <n v="170"/>
    <x v="2"/>
    <x v="3"/>
    <n v="0"/>
    <n v="4.7"/>
    <n v="56.666666666666664"/>
    <x v="0"/>
    <x v="2"/>
  </r>
  <r>
    <x v="2"/>
    <x v="6"/>
    <n v="1"/>
    <n v="2500"/>
    <n v="2500"/>
    <n v="1500"/>
    <n v="1500"/>
    <n v="1000"/>
    <x v="2"/>
    <x v="2"/>
    <n v="0"/>
    <n v="4.0999999999999996"/>
    <n v="40"/>
    <x v="0"/>
    <x v="2"/>
  </r>
  <r>
    <x v="3"/>
    <x v="4"/>
    <n v="2"/>
    <n v="2500"/>
    <n v="5000"/>
    <n v="1400"/>
    <n v="2800"/>
    <n v="2200"/>
    <x v="0"/>
    <x v="3"/>
    <n v="8000"/>
    <n v="4.4000000000000004"/>
    <n v="44"/>
    <x v="0"/>
    <x v="3"/>
  </r>
  <r>
    <x v="4"/>
    <x v="3"/>
    <n v="3"/>
    <n v="2000"/>
    <n v="6000"/>
    <n v="1100"/>
    <n v="3300"/>
    <n v="2700"/>
    <x v="1"/>
    <x v="3"/>
    <n v="0"/>
    <n v="5"/>
    <n v="45"/>
    <x v="0"/>
    <x v="4"/>
  </r>
  <r>
    <x v="5"/>
    <x v="6"/>
    <n v="5"/>
    <n v="2500"/>
    <n v="12500"/>
    <n v="1500"/>
    <n v="7500"/>
    <n v="5000"/>
    <x v="0"/>
    <x v="4"/>
    <n v="0"/>
    <n v="3.9"/>
    <n v="40"/>
    <x v="0"/>
    <x v="2"/>
  </r>
  <r>
    <x v="5"/>
    <x v="7"/>
    <n v="1"/>
    <n v="500"/>
    <n v="500"/>
    <n v="220"/>
    <n v="220"/>
    <n v="280"/>
    <x v="0"/>
    <x v="2"/>
    <n v="0"/>
    <n v="4.9000000000000004"/>
    <n v="56.000000000000007"/>
    <x v="0"/>
    <x v="2"/>
  </r>
  <r>
    <x v="6"/>
    <x v="7"/>
    <n v="3"/>
    <n v="500"/>
    <n v="1500"/>
    <n v="220"/>
    <n v="660"/>
    <n v="840"/>
    <x v="0"/>
    <x v="1"/>
    <n v="1500"/>
    <n v="3.5"/>
    <n v="56.000000000000007"/>
    <x v="0"/>
    <x v="5"/>
  </r>
  <r>
    <x v="6"/>
    <x v="8"/>
    <n v="2"/>
    <n v="800"/>
    <n v="1600"/>
    <n v="450"/>
    <n v="900"/>
    <n v="700"/>
    <x v="0"/>
    <x v="1"/>
    <n v="1500"/>
    <m/>
    <n v="43.75"/>
    <x v="0"/>
    <x v="5"/>
  </r>
  <r>
    <x v="6"/>
    <x v="9"/>
    <n v="2"/>
    <n v="3000"/>
    <n v="6000"/>
    <n v="1800"/>
    <n v="3600"/>
    <n v="2400"/>
    <x v="0"/>
    <x v="3"/>
    <n v="1500"/>
    <n v="3.5"/>
    <n v="40"/>
    <x v="0"/>
    <x v="5"/>
  </r>
  <r>
    <x v="7"/>
    <x v="9"/>
    <n v="3"/>
    <n v="3000"/>
    <n v="9000"/>
    <n v="1800"/>
    <n v="5400"/>
    <n v="3600"/>
    <x v="1"/>
    <x v="1"/>
    <n v="8000"/>
    <n v="4.4000000000000004"/>
    <n v="40"/>
    <x v="0"/>
    <x v="3"/>
  </r>
  <r>
    <x v="7"/>
    <x v="10"/>
    <n v="2"/>
    <n v="2500"/>
    <n v="5000"/>
    <n v="1500"/>
    <n v="3000"/>
    <n v="2000"/>
    <x v="2"/>
    <x v="0"/>
    <n v="8000"/>
    <n v="3.2"/>
    <n v="40"/>
    <x v="0"/>
    <x v="3"/>
  </r>
  <r>
    <x v="8"/>
    <x v="11"/>
    <n v="2"/>
    <n v="500"/>
    <n v="504"/>
    <n v="250"/>
    <n v="500"/>
    <n v="500"/>
    <x v="0"/>
    <x v="2"/>
    <n v="0"/>
    <n v="4.3"/>
    <n v="99.206349206349216"/>
    <x v="0"/>
    <x v="6"/>
  </r>
  <r>
    <x v="8"/>
    <x v="1"/>
    <n v="5"/>
    <n v="1500"/>
    <n v="7500"/>
    <n v="900"/>
    <n v="4500"/>
    <n v="3000"/>
    <x v="1"/>
    <x v="0"/>
    <n v="0"/>
    <n v="4.2"/>
    <n v="40"/>
    <x v="0"/>
    <x v="6"/>
  </r>
  <r>
    <x v="9"/>
    <x v="0"/>
    <n v="1"/>
    <n v="500"/>
    <n v="500"/>
    <n v="250"/>
    <n v="250"/>
    <n v="250"/>
    <x v="0"/>
    <x v="0"/>
    <n v="0"/>
    <n v="4"/>
    <n v="50"/>
    <x v="0"/>
    <x v="0"/>
  </r>
  <r>
    <x v="10"/>
    <x v="4"/>
    <n v="1"/>
    <n v="2500"/>
    <n v="2000"/>
    <n v="1400"/>
    <n v="1400"/>
    <n v="1100"/>
    <x v="2"/>
    <x v="4"/>
    <n v="0"/>
    <n v="5"/>
    <n v="55.000000000000007"/>
    <x v="0"/>
    <x v="1"/>
  </r>
  <r>
    <x v="10"/>
    <x v="9"/>
    <n v="1"/>
    <n v="3000"/>
    <n v="3000"/>
    <n v="1800"/>
    <n v="1800"/>
    <n v="1200"/>
    <x v="0"/>
    <x v="1"/>
    <n v="0"/>
    <n v="3.7"/>
    <n v="40"/>
    <x v="0"/>
    <x v="1"/>
  </r>
  <r>
    <x v="11"/>
    <x v="6"/>
    <n v="3"/>
    <n v="2500"/>
    <n v="5000"/>
    <n v="1500"/>
    <n v="4500"/>
    <n v="3000"/>
    <x v="0"/>
    <x v="0"/>
    <n v="0"/>
    <n v="4.3"/>
    <n v="60"/>
    <x v="0"/>
    <x v="2"/>
  </r>
  <r>
    <x v="12"/>
    <x v="12"/>
    <n v="1"/>
    <n v="500"/>
    <n v="500"/>
    <n v="200"/>
    <n v="200"/>
    <n v="300"/>
    <x v="0"/>
    <x v="2"/>
    <n v="0"/>
    <n v="3.4"/>
    <n v="60"/>
    <x v="0"/>
    <x v="5"/>
  </r>
  <r>
    <x v="13"/>
    <x v="7"/>
    <n v="1"/>
    <n v="500"/>
    <n v="500"/>
    <n v="220"/>
    <n v="220"/>
    <n v="280"/>
    <x v="1"/>
    <x v="2"/>
    <n v="5000"/>
    <n v="3.1"/>
    <n v="56.000000000000007"/>
    <x v="0"/>
    <x v="3"/>
  </r>
  <r>
    <x v="13"/>
    <x v="4"/>
    <n v="1"/>
    <n v="2500"/>
    <n v="2500"/>
    <n v="1400"/>
    <n v="1400"/>
    <n v="1100"/>
    <x v="2"/>
    <x v="3"/>
    <n v="5000"/>
    <n v="5"/>
    <n v="44"/>
    <x v="0"/>
    <x v="3"/>
  </r>
  <r>
    <x v="13"/>
    <x v="13"/>
    <n v="2"/>
    <n v="2000"/>
    <n v="4000"/>
    <n v="1200"/>
    <n v="2400"/>
    <n v="1600"/>
    <x v="0"/>
    <x v="3"/>
    <n v="5000"/>
    <n v="3.9"/>
    <n v="40"/>
    <x v="0"/>
    <x v="3"/>
  </r>
  <r>
    <x v="14"/>
    <x v="13"/>
    <n v="2"/>
    <n v="2000"/>
    <n v="4000"/>
    <n v="1200"/>
    <n v="2400"/>
    <n v="1600"/>
    <x v="2"/>
    <x v="3"/>
    <n v="10000"/>
    <m/>
    <n v="40"/>
    <x v="0"/>
    <x v="4"/>
  </r>
  <r>
    <x v="14"/>
    <x v="1"/>
    <n v="1"/>
    <n v="1500"/>
    <n v="1500"/>
    <n v="900"/>
    <n v="900"/>
    <n v="600"/>
    <x v="0"/>
    <x v="1"/>
    <n v="10000"/>
    <n v="4.7"/>
    <n v="40"/>
    <x v="0"/>
    <x v="4"/>
  </r>
  <r>
    <x v="15"/>
    <x v="8"/>
    <n v="3"/>
    <n v="800"/>
    <n v="2400"/>
    <n v="450"/>
    <n v="1350"/>
    <n v="1050"/>
    <x v="0"/>
    <x v="3"/>
    <n v="0"/>
    <n v="3.4"/>
    <n v="43.75"/>
    <x v="0"/>
    <x v="6"/>
  </r>
  <r>
    <x v="16"/>
    <x v="0"/>
    <n v="3"/>
    <n v="500"/>
    <n v="1500"/>
    <n v="250"/>
    <n v="750"/>
    <n v="750"/>
    <x v="1"/>
    <x v="3"/>
    <n v="1000"/>
    <n v="3.4"/>
    <n v="50"/>
    <x v="0"/>
    <x v="0"/>
  </r>
  <r>
    <x v="16"/>
    <x v="1"/>
    <n v="4"/>
    <n v="1500"/>
    <n v="6000"/>
    <n v="900"/>
    <n v="3600"/>
    <n v="2400"/>
    <x v="0"/>
    <x v="4"/>
    <n v="1000"/>
    <n v="4.5999999999999996"/>
    <n v="40"/>
    <x v="0"/>
    <x v="0"/>
  </r>
  <r>
    <x v="17"/>
    <x v="13"/>
    <n v="3"/>
    <n v="2000"/>
    <n v="6000"/>
    <n v="1200"/>
    <n v="3600"/>
    <n v="2400"/>
    <x v="0"/>
    <x v="1"/>
    <n v="0"/>
    <n v="4"/>
    <n v="40"/>
    <x v="0"/>
    <x v="1"/>
  </r>
  <r>
    <x v="18"/>
    <x v="12"/>
    <n v="1"/>
    <n v="500"/>
    <n v="500"/>
    <n v="200"/>
    <n v="200"/>
    <n v="300"/>
    <x v="0"/>
    <x v="4"/>
    <n v="6000"/>
    <n v="4.8"/>
    <n v="60"/>
    <x v="0"/>
    <x v="3"/>
  </r>
  <r>
    <x v="19"/>
    <x v="5"/>
    <n v="5"/>
    <n v="300"/>
    <n v="9000"/>
    <n v="130"/>
    <n v="650"/>
    <n v="850"/>
    <x v="1"/>
    <x v="0"/>
    <n v="2000"/>
    <n v="4.3"/>
    <n v="9.4444444444444446"/>
    <x v="0"/>
    <x v="6"/>
  </r>
  <r>
    <x v="19"/>
    <x v="5"/>
    <n v="1"/>
    <n v="300"/>
    <n v="300"/>
    <n v="130"/>
    <n v="130"/>
    <n v="170"/>
    <x v="2"/>
    <x v="1"/>
    <n v="2000"/>
    <n v="4.4000000000000004"/>
    <n v="56.666666666666664"/>
    <x v="0"/>
    <x v="6"/>
  </r>
  <r>
    <x v="20"/>
    <x v="8"/>
    <n v="5"/>
    <n v="800"/>
    <n v="4000"/>
    <n v="450"/>
    <n v="2250"/>
    <n v="1750"/>
    <x v="1"/>
    <x v="3"/>
    <n v="0"/>
    <n v="4.4000000000000004"/>
    <n v="43.75"/>
    <x v="1"/>
    <x v="1"/>
  </r>
  <r>
    <x v="19"/>
    <x v="2"/>
    <n v="3"/>
    <n v="2500"/>
    <n v="7500"/>
    <n v="1500"/>
    <n v="4500"/>
    <n v="3000"/>
    <x v="0"/>
    <x v="1"/>
    <n v="2000"/>
    <n v="3.6"/>
    <n v="40"/>
    <x v="0"/>
    <x v="6"/>
  </r>
  <r>
    <x v="21"/>
    <x v="10"/>
    <n v="3"/>
    <n v="2500"/>
    <n v="7500"/>
    <n v="1500"/>
    <n v="4500"/>
    <n v="3000"/>
    <x v="0"/>
    <x v="0"/>
    <n v="0"/>
    <n v="3.5"/>
    <n v="40"/>
    <x v="0"/>
    <x v="0"/>
  </r>
  <r>
    <x v="22"/>
    <x v="7"/>
    <n v="5"/>
    <n v="500"/>
    <n v="2500"/>
    <n v="220"/>
    <n v="1100"/>
    <n v="1400"/>
    <x v="1"/>
    <x v="1"/>
    <n v="0"/>
    <n v="3.1"/>
    <n v="56.000000000000007"/>
    <x v="0"/>
    <x v="2"/>
  </r>
  <r>
    <x v="22"/>
    <x v="9"/>
    <n v="3"/>
    <n v="3000"/>
    <n v="9000"/>
    <n v="1800"/>
    <n v="5400"/>
    <n v="3600"/>
    <x v="2"/>
    <x v="1"/>
    <n v="0"/>
    <n v="4.4000000000000004"/>
    <n v="40"/>
    <x v="0"/>
    <x v="2"/>
  </r>
  <r>
    <x v="23"/>
    <x v="2"/>
    <n v="1"/>
    <n v="2500"/>
    <n v="2500"/>
    <n v="1500"/>
    <n v="1500"/>
    <n v="1000"/>
    <x v="1"/>
    <x v="3"/>
    <n v="0"/>
    <n v="3.1"/>
    <n v="40"/>
    <x v="2"/>
    <x v="5"/>
  </r>
  <r>
    <x v="24"/>
    <x v="11"/>
    <n v="1"/>
    <n v="500"/>
    <n v="500"/>
    <n v="250"/>
    <n v="250"/>
    <n v="250"/>
    <x v="0"/>
    <x v="1"/>
    <n v="10000"/>
    <n v="4.0999999999999996"/>
    <n v="50"/>
    <x v="2"/>
    <x v="4"/>
  </r>
  <r>
    <x v="24"/>
    <x v="3"/>
    <n v="4"/>
    <n v="2000"/>
    <n v="8000"/>
    <n v="1100"/>
    <n v="4400"/>
    <n v="3600"/>
    <x v="0"/>
    <x v="1"/>
    <n v="10000"/>
    <n v="4.0999999999999996"/>
    <n v="45"/>
    <x v="2"/>
    <x v="4"/>
  </r>
  <r>
    <x v="24"/>
    <x v="12"/>
    <n v="2"/>
    <n v="500"/>
    <n v="1000"/>
    <n v="200"/>
    <n v="400"/>
    <n v="600"/>
    <x v="0"/>
    <x v="0"/>
    <n v="10000"/>
    <n v="3.6"/>
    <n v="60"/>
    <x v="2"/>
    <x v="4"/>
  </r>
  <r>
    <x v="24"/>
    <x v="6"/>
    <n v="2"/>
    <n v="2500"/>
    <n v="5000"/>
    <n v="1500"/>
    <n v="3000"/>
    <n v="2000"/>
    <x v="1"/>
    <x v="3"/>
    <n v="10000"/>
    <n v="3.4"/>
    <n v="40"/>
    <x v="2"/>
    <x v="4"/>
  </r>
  <r>
    <x v="25"/>
    <x v="4"/>
    <n v="1"/>
    <n v="2500"/>
    <n v="2500"/>
    <n v="1400"/>
    <n v="1400"/>
    <n v="1100"/>
    <x v="0"/>
    <x v="1"/>
    <n v="0"/>
    <n v="3.7"/>
    <n v="44"/>
    <x v="2"/>
    <x v="6"/>
  </r>
  <r>
    <x v="25"/>
    <x v="0"/>
    <n v="2"/>
    <n v="500"/>
    <n v="1000"/>
    <n v="250"/>
    <n v="500"/>
    <n v="500"/>
    <x v="1"/>
    <x v="1"/>
    <n v="0"/>
    <n v="3.8"/>
    <n v="50"/>
    <x v="2"/>
    <x v="6"/>
  </r>
  <r>
    <x v="25"/>
    <x v="14"/>
    <n v="1"/>
    <n v="1000"/>
    <n v="2400"/>
    <n v="500"/>
    <n v="500"/>
    <n v="500"/>
    <x v="1"/>
    <x v="3"/>
    <n v="0"/>
    <n v="3.7"/>
    <n v="20.833333333333336"/>
    <x v="2"/>
    <x v="6"/>
  </r>
  <r>
    <x v="26"/>
    <x v="5"/>
    <n v="1"/>
    <n v="300"/>
    <n v="300"/>
    <n v="130"/>
    <n v="130"/>
    <n v="170"/>
    <x v="0"/>
    <x v="3"/>
    <n v="0"/>
    <n v="4.0999999999999996"/>
    <n v="56.666666666666664"/>
    <x v="3"/>
    <x v="2"/>
  </r>
  <r>
    <x v="27"/>
    <x v="12"/>
    <n v="3"/>
    <n v="500"/>
    <n v="1500"/>
    <n v="200"/>
    <n v="600"/>
    <n v="900"/>
    <x v="0"/>
    <x v="0"/>
    <n v="1500"/>
    <n v="4.8"/>
    <n v="60"/>
    <x v="2"/>
    <x v="0"/>
  </r>
  <r>
    <x v="28"/>
    <x v="2"/>
    <n v="3"/>
    <n v="2500"/>
    <n v="7500"/>
    <n v="1500"/>
    <n v="4500"/>
    <n v="3000"/>
    <x v="0"/>
    <x v="3"/>
    <n v="0"/>
    <n v="3.5"/>
    <n v="40"/>
    <x v="2"/>
    <x v="1"/>
  </r>
  <r>
    <x v="28"/>
    <x v="2"/>
    <n v="5"/>
    <n v="2500"/>
    <n v="12500"/>
    <n v="1500"/>
    <n v="7500"/>
    <n v="5000"/>
    <x v="0"/>
    <x v="1"/>
    <n v="0"/>
    <n v="3.1"/>
    <n v="40"/>
    <x v="2"/>
    <x v="1"/>
  </r>
  <r>
    <x v="29"/>
    <x v="8"/>
    <n v="1"/>
    <n v="800"/>
    <n v="800"/>
    <n v="450"/>
    <n v="450"/>
    <n v="350"/>
    <x v="0"/>
    <x v="2"/>
    <n v="0"/>
    <n v="4.8"/>
    <n v="43.75"/>
    <x v="2"/>
    <x v="5"/>
  </r>
  <r>
    <x v="30"/>
    <x v="14"/>
    <n v="2"/>
    <n v="1000"/>
    <n v="2000"/>
    <n v="500"/>
    <n v="1000"/>
    <n v="1000"/>
    <x v="2"/>
    <x v="2"/>
    <n v="0"/>
    <n v="4.7"/>
    <n v="50"/>
    <x v="2"/>
    <x v="6"/>
  </r>
  <r>
    <x v="31"/>
    <x v="11"/>
    <n v="5"/>
    <n v="500"/>
    <n v="2500"/>
    <n v="250"/>
    <n v="1250"/>
    <n v="1250"/>
    <x v="0"/>
    <x v="3"/>
    <n v="0"/>
    <n v="3.3"/>
    <n v="50"/>
    <x v="2"/>
    <x v="1"/>
  </r>
  <r>
    <x v="31"/>
    <x v="0"/>
    <n v="1"/>
    <n v="500"/>
    <n v="500"/>
    <n v="250"/>
    <n v="250"/>
    <n v="250"/>
    <x v="1"/>
    <x v="1"/>
    <n v="0"/>
    <n v="3.7"/>
    <n v="50"/>
    <x v="2"/>
    <x v="1"/>
  </r>
  <r>
    <x v="32"/>
    <x v="6"/>
    <n v="1"/>
    <n v="2500"/>
    <n v="2500"/>
    <n v="1500"/>
    <n v="1500"/>
    <n v="1000"/>
    <x v="1"/>
    <x v="4"/>
    <n v="1500"/>
    <m/>
    <n v="40"/>
    <x v="2"/>
    <x v="2"/>
  </r>
  <r>
    <x v="32"/>
    <x v="11"/>
    <n v="1"/>
    <n v="500"/>
    <n v="500"/>
    <n v="250"/>
    <n v="250"/>
    <n v="250"/>
    <x v="1"/>
    <x v="3"/>
    <n v="1500"/>
    <n v="3.9"/>
    <n v="50"/>
    <x v="2"/>
    <x v="2"/>
  </r>
  <r>
    <x v="33"/>
    <x v="12"/>
    <n v="4"/>
    <n v="500"/>
    <n v="2000"/>
    <n v="200"/>
    <n v="800"/>
    <n v="1200"/>
    <x v="0"/>
    <x v="1"/>
    <n v="0"/>
    <n v="3.5"/>
    <n v="60"/>
    <x v="2"/>
    <x v="5"/>
  </r>
  <r>
    <x v="34"/>
    <x v="14"/>
    <n v="1"/>
    <n v="1000"/>
    <n v="1000"/>
    <n v="500"/>
    <n v="500"/>
    <n v="500"/>
    <x v="0"/>
    <x v="3"/>
    <n v="6000"/>
    <n v="3.1"/>
    <n v="50"/>
    <x v="2"/>
    <x v="3"/>
  </r>
  <r>
    <x v="35"/>
    <x v="7"/>
    <n v="4"/>
    <n v="500"/>
    <n v="2000"/>
    <n v="220"/>
    <n v="880"/>
    <n v="1120"/>
    <x v="2"/>
    <x v="0"/>
    <n v="8000"/>
    <m/>
    <n v="56.000000000000007"/>
    <x v="2"/>
    <x v="4"/>
  </r>
  <r>
    <x v="35"/>
    <x v="4"/>
    <n v="3"/>
    <n v="2500"/>
    <n v="7500"/>
    <n v="1400"/>
    <n v="4200"/>
    <n v="3300"/>
    <x v="0"/>
    <x v="1"/>
    <n v="8000"/>
    <n v="3.5"/>
    <n v="44"/>
    <x v="2"/>
    <x v="4"/>
  </r>
  <r>
    <x v="35"/>
    <x v="0"/>
    <n v="5"/>
    <n v="500"/>
    <n v="2500"/>
    <n v="250"/>
    <n v="1250"/>
    <n v="1250"/>
    <x v="0"/>
    <x v="0"/>
    <n v="8000"/>
    <n v="4.5"/>
    <n v="50"/>
    <x v="2"/>
    <x v="4"/>
  </r>
  <r>
    <x v="35"/>
    <x v="10"/>
    <n v="2"/>
    <n v="2500"/>
    <n v="5000"/>
    <n v="1500"/>
    <n v="3000"/>
    <n v="2000"/>
    <x v="0"/>
    <x v="1"/>
    <n v="8000"/>
    <n v="4.3"/>
    <n v="40"/>
    <x v="2"/>
    <x v="4"/>
  </r>
  <r>
    <x v="36"/>
    <x v="5"/>
    <n v="4"/>
    <n v="300"/>
    <n v="1200"/>
    <n v="130"/>
    <n v="520"/>
    <n v="680"/>
    <x v="1"/>
    <x v="4"/>
    <n v="0"/>
    <n v="3.5"/>
    <n v="56.666666666666664"/>
    <x v="2"/>
    <x v="0"/>
  </r>
  <r>
    <x v="36"/>
    <x v="8"/>
    <n v="1"/>
    <n v="800"/>
    <n v="800"/>
    <n v="450"/>
    <n v="450"/>
    <n v="350"/>
    <x v="0"/>
    <x v="2"/>
    <n v="0"/>
    <n v="3.4"/>
    <n v="43.75"/>
    <x v="2"/>
    <x v="0"/>
  </r>
  <r>
    <x v="37"/>
    <x v="13"/>
    <n v="1"/>
    <n v="2000"/>
    <n v="2000"/>
    <n v="1200"/>
    <n v="1200"/>
    <n v="800"/>
    <x v="1"/>
    <x v="3"/>
    <n v="0"/>
    <n v="4.2"/>
    <n v="40"/>
    <x v="2"/>
    <x v="1"/>
  </r>
  <r>
    <x v="38"/>
    <x v="9"/>
    <n v="2"/>
    <n v="3000"/>
    <n v="300"/>
    <n v="1800"/>
    <n v="3600"/>
    <n v="2400"/>
    <x v="1"/>
    <x v="4"/>
    <n v="6000"/>
    <n v="4"/>
    <n v="800"/>
    <x v="2"/>
    <x v="3"/>
  </r>
  <r>
    <x v="39"/>
    <x v="2"/>
    <n v="3"/>
    <n v="2500"/>
    <n v="7500"/>
    <n v="1500"/>
    <n v="4500"/>
    <n v="3000"/>
    <x v="1"/>
    <x v="2"/>
    <n v="0"/>
    <n v="3.4"/>
    <n v="40"/>
    <x v="2"/>
    <x v="0"/>
  </r>
  <r>
    <x v="39"/>
    <x v="14"/>
    <n v="3"/>
    <n v="1000"/>
    <n v="3000"/>
    <n v="500"/>
    <n v="1500"/>
    <n v="1500"/>
    <x v="2"/>
    <x v="0"/>
    <n v="0"/>
    <n v="3.8"/>
    <n v="50"/>
    <x v="2"/>
    <x v="0"/>
  </r>
  <r>
    <x v="39"/>
    <x v="0"/>
    <n v="2"/>
    <n v="500"/>
    <n v="1000"/>
    <n v="250"/>
    <n v="500"/>
    <n v="500"/>
    <x v="0"/>
    <x v="2"/>
    <n v="0"/>
    <n v="4.3"/>
    <n v="50"/>
    <x v="2"/>
    <x v="0"/>
  </r>
  <r>
    <x v="40"/>
    <x v="8"/>
    <n v="4"/>
    <n v="800"/>
    <n v="3200"/>
    <n v="450"/>
    <n v="1800"/>
    <n v="1400"/>
    <x v="2"/>
    <x v="0"/>
    <n v="0"/>
    <n v="3.5"/>
    <n v="43.75"/>
    <x v="2"/>
    <x v="1"/>
  </r>
  <r>
    <x v="40"/>
    <x v="13"/>
    <n v="1"/>
    <n v="2000"/>
    <n v="2000"/>
    <n v="1200"/>
    <n v="1200"/>
    <n v="800"/>
    <x v="1"/>
    <x v="0"/>
    <n v="0"/>
    <n v="4"/>
    <n v="40"/>
    <x v="2"/>
    <x v="1"/>
  </r>
  <r>
    <x v="40"/>
    <x v="10"/>
    <n v="2"/>
    <n v="2500"/>
    <n v="5000"/>
    <n v="1500"/>
    <n v="3000"/>
    <n v="2000"/>
    <x v="2"/>
    <x v="4"/>
    <n v="0"/>
    <n v="4.5999999999999996"/>
    <n v="40"/>
    <x v="2"/>
    <x v="1"/>
  </r>
  <r>
    <x v="41"/>
    <x v="9"/>
    <n v="1"/>
    <n v="3000"/>
    <n v="3000"/>
    <n v="1800"/>
    <n v="1800"/>
    <n v="1200"/>
    <x v="0"/>
    <x v="2"/>
    <n v="0"/>
    <n v="4.0999999999999996"/>
    <n v="40"/>
    <x v="4"/>
    <x v="6"/>
  </r>
  <r>
    <x v="42"/>
    <x v="14"/>
    <n v="4"/>
    <n v="1000"/>
    <n v="4000"/>
    <n v="500"/>
    <n v="2000"/>
    <n v="2000"/>
    <x v="1"/>
    <x v="0"/>
    <n v="5000"/>
    <n v="3.5"/>
    <n v="50"/>
    <x v="3"/>
    <x v="4"/>
  </r>
  <r>
    <x v="41"/>
    <x v="8"/>
    <n v="2"/>
    <n v="800"/>
    <n v="1600"/>
    <n v="450"/>
    <n v="900"/>
    <n v="700"/>
    <x v="1"/>
    <x v="1"/>
    <n v="0"/>
    <m/>
    <n v="43.75"/>
    <x v="4"/>
    <x v="6"/>
  </r>
  <r>
    <x v="43"/>
    <x v="0"/>
    <n v="5"/>
    <n v="500"/>
    <n v="2500"/>
    <n v="250"/>
    <n v="1250"/>
    <n v="1250"/>
    <x v="2"/>
    <x v="0"/>
    <n v="0"/>
    <n v="4.0999999999999996"/>
    <n v="50"/>
    <x v="4"/>
    <x v="0"/>
  </r>
  <r>
    <x v="43"/>
    <x v="14"/>
    <n v="2"/>
    <n v="1000"/>
    <n v="2000"/>
    <n v="500"/>
    <n v="1000"/>
    <n v="1000"/>
    <x v="0"/>
    <x v="1"/>
    <n v="0"/>
    <n v="4"/>
    <n v="50"/>
    <x v="4"/>
    <x v="0"/>
  </r>
  <r>
    <x v="44"/>
    <x v="8"/>
    <n v="1"/>
    <n v="800"/>
    <n v="800"/>
    <n v="450"/>
    <n v="450"/>
    <n v="350"/>
    <x v="0"/>
    <x v="3"/>
    <n v="0"/>
    <n v="3.1"/>
    <n v="43.75"/>
    <x v="4"/>
    <x v="2"/>
  </r>
  <r>
    <x v="44"/>
    <x v="12"/>
    <n v="3"/>
    <n v="500"/>
    <n v="1500"/>
    <n v="200"/>
    <n v="600"/>
    <n v="900"/>
    <x v="2"/>
    <x v="3"/>
    <n v="0"/>
    <n v="3.9"/>
    <n v="60"/>
    <x v="4"/>
    <x v="2"/>
  </r>
  <r>
    <x v="45"/>
    <x v="2"/>
    <n v="2"/>
    <n v="2500"/>
    <n v="5000"/>
    <n v="1500"/>
    <n v="3000"/>
    <n v="2000"/>
    <x v="1"/>
    <x v="3"/>
    <n v="0"/>
    <n v="3.3"/>
    <n v="40"/>
    <x v="4"/>
    <x v="5"/>
  </r>
  <r>
    <x v="46"/>
    <x v="8"/>
    <n v="5"/>
    <n v="800"/>
    <n v="4000"/>
    <n v="450"/>
    <n v="2250"/>
    <n v="1750"/>
    <x v="0"/>
    <x v="0"/>
    <n v="0"/>
    <n v="4.7"/>
    <n v="43.75"/>
    <x v="4"/>
    <x v="3"/>
  </r>
  <r>
    <x v="47"/>
    <x v="13"/>
    <n v="1"/>
    <n v="2000"/>
    <n v="2000"/>
    <n v="1200"/>
    <n v="1200"/>
    <n v="800"/>
    <x v="0"/>
    <x v="0"/>
    <n v="0"/>
    <n v="4.7"/>
    <n v="40"/>
    <x v="3"/>
    <x v="5"/>
  </r>
  <r>
    <x v="48"/>
    <x v="8"/>
    <n v="2"/>
    <n v="800"/>
    <n v="1600"/>
    <n v="450"/>
    <n v="900"/>
    <n v="700"/>
    <x v="0"/>
    <x v="1"/>
    <n v="4000"/>
    <n v="3"/>
    <n v="43.75"/>
    <x v="4"/>
    <x v="4"/>
  </r>
  <r>
    <x v="49"/>
    <x v="14"/>
    <n v="1"/>
    <n v="1000"/>
    <n v="1000"/>
    <n v="500"/>
    <n v="500"/>
    <n v="500"/>
    <x v="1"/>
    <x v="3"/>
    <n v="0"/>
    <n v="4.9000000000000004"/>
    <n v="50"/>
    <x v="4"/>
    <x v="6"/>
  </r>
  <r>
    <x v="50"/>
    <x v="10"/>
    <n v="1"/>
    <n v="2500"/>
    <n v="2500"/>
    <n v="1500"/>
    <n v="1500"/>
    <n v="1000"/>
    <x v="1"/>
    <x v="2"/>
    <n v="0"/>
    <n v="4.3"/>
    <n v="40"/>
    <x v="4"/>
    <x v="0"/>
  </r>
  <r>
    <x v="51"/>
    <x v="8"/>
    <n v="4"/>
    <n v="800"/>
    <n v="3200"/>
    <n v="450"/>
    <n v="1800"/>
    <n v="1400"/>
    <x v="0"/>
    <x v="1"/>
    <n v="0"/>
    <n v="3.7"/>
    <n v="43.75"/>
    <x v="4"/>
    <x v="1"/>
  </r>
  <r>
    <x v="51"/>
    <x v="14"/>
    <n v="5"/>
    <n v="1000"/>
    <n v="5000"/>
    <n v="500"/>
    <n v="2500"/>
    <n v="2500"/>
    <x v="0"/>
    <x v="0"/>
    <n v="0"/>
    <n v="3.3"/>
    <n v="50"/>
    <x v="4"/>
    <x v="1"/>
  </r>
  <r>
    <x v="52"/>
    <x v="3"/>
    <n v="5"/>
    <n v="2000"/>
    <n v="10000"/>
    <n v="1100"/>
    <n v="5500"/>
    <n v="4500"/>
    <x v="0"/>
    <x v="2"/>
    <n v="4000"/>
    <n v="4.5999999999999996"/>
    <n v="45"/>
    <x v="4"/>
    <x v="3"/>
  </r>
  <r>
    <x v="52"/>
    <x v="7"/>
    <n v="1"/>
    <n v="500"/>
    <n v="500"/>
    <n v="220"/>
    <n v="220"/>
    <n v="280"/>
    <x v="1"/>
    <x v="1"/>
    <n v="4000"/>
    <n v="4.2"/>
    <n v="56.000000000000007"/>
    <x v="4"/>
    <x v="3"/>
  </r>
  <r>
    <x v="53"/>
    <x v="8"/>
    <n v="1"/>
    <n v="800"/>
    <n v="800"/>
    <n v="450"/>
    <n v="450"/>
    <n v="350"/>
    <x v="1"/>
    <x v="4"/>
    <n v="6000"/>
    <n v="3.6"/>
    <n v="43.75"/>
    <x v="4"/>
    <x v="4"/>
  </r>
  <r>
    <x v="53"/>
    <x v="11"/>
    <n v="1"/>
    <n v="500"/>
    <n v="500"/>
    <n v="250"/>
    <n v="250"/>
    <n v="250"/>
    <x v="1"/>
    <x v="3"/>
    <n v="6000"/>
    <n v="4.4000000000000004"/>
    <n v="50"/>
    <x v="4"/>
    <x v="4"/>
  </r>
  <r>
    <x v="54"/>
    <x v="4"/>
    <n v="4"/>
    <n v="2500"/>
    <n v="10000"/>
    <n v="1400"/>
    <n v="5600"/>
    <n v="4400"/>
    <x v="0"/>
    <x v="3"/>
    <n v="0"/>
    <n v="4.5999999999999996"/>
    <n v="44"/>
    <x v="4"/>
    <x v="6"/>
  </r>
  <r>
    <x v="54"/>
    <x v="12"/>
    <n v="2"/>
    <n v="500"/>
    <n v="1000"/>
    <n v="200"/>
    <n v="400"/>
    <n v="600"/>
    <x v="0"/>
    <x v="3"/>
    <n v="0"/>
    <n v="3.6"/>
    <n v="60"/>
    <x v="4"/>
    <x v="6"/>
  </r>
  <r>
    <x v="55"/>
    <x v="12"/>
    <n v="1"/>
    <n v="500"/>
    <n v="500"/>
    <n v="200"/>
    <n v="200"/>
    <n v="300"/>
    <x v="0"/>
    <x v="4"/>
    <n v="0"/>
    <n v="4.9000000000000004"/>
    <n v="60"/>
    <x v="4"/>
    <x v="1"/>
  </r>
  <r>
    <x v="55"/>
    <x v="8"/>
    <n v="1"/>
    <n v="800"/>
    <n v="800"/>
    <n v="450"/>
    <n v="450"/>
    <n v="350"/>
    <x v="2"/>
    <x v="2"/>
    <n v="0"/>
    <n v="4.4000000000000004"/>
    <n v="43.75"/>
    <x v="4"/>
    <x v="1"/>
  </r>
  <r>
    <x v="56"/>
    <x v="4"/>
    <n v="3"/>
    <n v="2500"/>
    <n v="7500"/>
    <n v="1400"/>
    <n v="4200"/>
    <n v="3300"/>
    <x v="1"/>
    <x v="4"/>
    <n v="0"/>
    <n v="4.7"/>
    <n v="44"/>
    <x v="4"/>
    <x v="2"/>
  </r>
  <r>
    <x v="57"/>
    <x v="7"/>
    <n v="2"/>
    <n v="500"/>
    <n v="1000"/>
    <n v="220"/>
    <n v="440"/>
    <n v="560"/>
    <x v="0"/>
    <x v="3"/>
    <n v="3000"/>
    <n v="3.1"/>
    <n v="56.000000000000007"/>
    <x v="4"/>
    <x v="3"/>
  </r>
  <r>
    <x v="58"/>
    <x v="14"/>
    <n v="2"/>
    <n v="1000"/>
    <n v="1500"/>
    <n v="500"/>
    <n v="1000"/>
    <n v="1000"/>
    <x v="2"/>
    <x v="2"/>
    <n v="3000"/>
    <n v="4.0999999999999996"/>
    <n v="66.666666666666657"/>
    <x v="4"/>
    <x v="4"/>
  </r>
  <r>
    <x v="59"/>
    <x v="6"/>
    <n v="3"/>
    <n v="2500"/>
    <n v="7500"/>
    <n v="1500"/>
    <n v="4500"/>
    <n v="3000"/>
    <x v="0"/>
    <x v="2"/>
    <n v="0"/>
    <n v="5"/>
    <n v="40"/>
    <x v="4"/>
    <x v="6"/>
  </r>
  <r>
    <x v="59"/>
    <x v="13"/>
    <n v="5"/>
    <n v="2000"/>
    <n v="10000"/>
    <n v="1200"/>
    <n v="6000"/>
    <n v="4000"/>
    <x v="0"/>
    <x v="4"/>
    <n v="0"/>
    <n v="3.2"/>
    <n v="40"/>
    <x v="4"/>
    <x v="6"/>
  </r>
  <r>
    <x v="59"/>
    <x v="14"/>
    <n v="3"/>
    <n v="1000"/>
    <n v="3000"/>
    <n v="500"/>
    <n v="1500"/>
    <n v="1500"/>
    <x v="1"/>
    <x v="3"/>
    <n v="0"/>
    <n v="3.8"/>
    <n v="50"/>
    <x v="4"/>
    <x v="6"/>
  </r>
  <r>
    <x v="60"/>
    <x v="12"/>
    <n v="1"/>
    <n v="500"/>
    <n v="500"/>
    <n v="200"/>
    <n v="200"/>
    <n v="300"/>
    <x v="0"/>
    <x v="1"/>
    <n v="0"/>
    <n v="3"/>
    <n v="60"/>
    <x v="4"/>
    <x v="0"/>
  </r>
  <r>
    <x v="61"/>
    <x v="2"/>
    <n v="1"/>
    <n v="2500"/>
    <n v="2500"/>
    <n v="1500"/>
    <n v="1500"/>
    <n v="1000"/>
    <x v="0"/>
    <x v="2"/>
    <n v="0"/>
    <n v="3.1"/>
    <n v="40"/>
    <x v="4"/>
    <x v="1"/>
  </r>
  <r>
    <x v="61"/>
    <x v="12"/>
    <n v="3"/>
    <n v="500"/>
    <n v="1500"/>
    <n v="200"/>
    <n v="600"/>
    <n v="900"/>
    <x v="2"/>
    <x v="2"/>
    <n v="0"/>
    <n v="3.5"/>
    <n v="60"/>
    <x v="4"/>
    <x v="1"/>
  </r>
  <r>
    <x v="62"/>
    <x v="11"/>
    <n v="2"/>
    <n v="500"/>
    <n v="1000"/>
    <n v="250"/>
    <n v="500"/>
    <n v="500"/>
    <x v="0"/>
    <x v="4"/>
    <n v="2500"/>
    <n v="4.2"/>
    <n v="50"/>
    <x v="4"/>
    <x v="5"/>
  </r>
  <r>
    <x v="63"/>
    <x v="11"/>
    <n v="3"/>
    <n v="500"/>
    <n v="1500"/>
    <n v="250"/>
    <n v="750"/>
    <n v="750"/>
    <x v="0"/>
    <x v="0"/>
    <n v="3000"/>
    <n v="4"/>
    <n v="50"/>
    <x v="4"/>
    <x v="3"/>
  </r>
  <r>
    <x v="64"/>
    <x v="8"/>
    <n v="1"/>
    <n v="800"/>
    <n v="800"/>
    <n v="450"/>
    <n v="450"/>
    <n v="350"/>
    <x v="1"/>
    <x v="2"/>
    <n v="0"/>
    <n v="3.5"/>
    <n v="43.75"/>
    <x v="4"/>
    <x v="4"/>
  </r>
  <r>
    <x v="65"/>
    <x v="3"/>
    <n v="5"/>
    <n v="2000"/>
    <n v="10000"/>
    <n v="1100"/>
    <n v="5500"/>
    <n v="4500"/>
    <x v="1"/>
    <x v="2"/>
    <n v="0"/>
    <n v="4.4000000000000004"/>
    <n v="45"/>
    <x v="1"/>
    <x v="1"/>
  </r>
  <r>
    <x v="66"/>
    <x v="0"/>
    <n v="2"/>
    <n v="500"/>
    <n v="1000"/>
    <n v="250"/>
    <n v="500"/>
    <n v="500"/>
    <x v="2"/>
    <x v="1"/>
    <n v="0"/>
    <n v="3.6"/>
    <n v="50"/>
    <x v="1"/>
    <x v="2"/>
  </r>
  <r>
    <x v="66"/>
    <x v="10"/>
    <n v="3"/>
    <n v="2500"/>
    <n v="7500"/>
    <n v="1500"/>
    <n v="4500"/>
    <n v="3000"/>
    <x v="1"/>
    <x v="1"/>
    <n v="0"/>
    <n v="3.4"/>
    <n v="40"/>
    <x v="1"/>
    <x v="2"/>
  </r>
  <r>
    <x v="67"/>
    <x v="1"/>
    <n v="3"/>
    <n v="1500"/>
    <n v="4500"/>
    <n v="900"/>
    <n v="2700"/>
    <n v="1800"/>
    <x v="1"/>
    <x v="0"/>
    <n v="0"/>
    <n v="3.9"/>
    <n v="40"/>
    <x v="1"/>
    <x v="6"/>
  </r>
  <r>
    <x v="67"/>
    <x v="4"/>
    <n v="1"/>
    <n v="2500"/>
    <n v="2500"/>
    <n v="1400"/>
    <n v="1400"/>
    <n v="1100"/>
    <x v="2"/>
    <x v="4"/>
    <n v="0"/>
    <n v="4.5"/>
    <n v="44"/>
    <x v="1"/>
    <x v="6"/>
  </r>
  <r>
    <x v="67"/>
    <x v="9"/>
    <n v="1"/>
    <n v="3000"/>
    <n v="3000"/>
    <n v="1800"/>
    <n v="1800"/>
    <n v="1200"/>
    <x v="0"/>
    <x v="4"/>
    <n v="0"/>
    <n v="3.7"/>
    <n v="40"/>
    <x v="1"/>
    <x v="6"/>
  </r>
  <r>
    <x v="68"/>
    <x v="12"/>
    <n v="2"/>
    <n v="500"/>
    <n v="1000"/>
    <n v="200"/>
    <n v="400"/>
    <n v="600"/>
    <x v="1"/>
    <x v="4"/>
    <n v="0"/>
    <n v="4.5999999999999996"/>
    <n v="60"/>
    <x v="1"/>
    <x v="5"/>
  </r>
  <r>
    <x v="68"/>
    <x v="14"/>
    <n v="2"/>
    <n v="1000"/>
    <n v="2000"/>
    <n v="500"/>
    <n v="1000"/>
    <n v="1000"/>
    <x v="0"/>
    <x v="2"/>
    <n v="0"/>
    <n v="3.7"/>
    <n v="50"/>
    <x v="1"/>
    <x v="5"/>
  </r>
  <r>
    <x v="68"/>
    <x v="1"/>
    <n v="2"/>
    <n v="1500"/>
    <n v="3000"/>
    <n v="900"/>
    <n v="1800"/>
    <n v="1200"/>
    <x v="2"/>
    <x v="3"/>
    <n v="0"/>
    <m/>
    <n v="40"/>
    <x v="1"/>
    <x v="5"/>
  </r>
  <r>
    <x v="69"/>
    <x v="9"/>
    <n v="1"/>
    <n v="3000"/>
    <n v="3000"/>
    <n v="1800"/>
    <n v="1800"/>
    <n v="1200"/>
    <x v="2"/>
    <x v="2"/>
    <n v="0"/>
    <n v="5"/>
    <n v="40"/>
    <x v="1"/>
    <x v="4"/>
  </r>
  <r>
    <x v="70"/>
    <x v="6"/>
    <n v="2"/>
    <n v="2500"/>
    <n v="5000"/>
    <n v="1500"/>
    <n v="3000"/>
    <n v="2000"/>
    <x v="0"/>
    <x v="3"/>
    <n v="0"/>
    <n v="3.4"/>
    <n v="40"/>
    <x v="3"/>
    <x v="5"/>
  </r>
  <r>
    <x v="69"/>
    <x v="0"/>
    <n v="4"/>
    <n v="500"/>
    <n v="2000"/>
    <n v="250"/>
    <n v="1000"/>
    <n v="1000"/>
    <x v="2"/>
    <x v="4"/>
    <n v="0"/>
    <n v="4.4000000000000004"/>
    <n v="50"/>
    <x v="1"/>
    <x v="4"/>
  </r>
  <r>
    <x v="71"/>
    <x v="1"/>
    <n v="1"/>
    <n v="1500"/>
    <n v="1500"/>
    <n v="900"/>
    <n v="900"/>
    <n v="600"/>
    <x v="1"/>
    <x v="2"/>
    <n v="2000"/>
    <n v="3.8"/>
    <n v="40"/>
    <x v="1"/>
    <x v="1"/>
  </r>
  <r>
    <x v="71"/>
    <x v="10"/>
    <n v="2"/>
    <n v="2500"/>
    <n v="5000"/>
    <n v="1500"/>
    <n v="3000"/>
    <n v="2000"/>
    <x v="2"/>
    <x v="3"/>
    <n v="2000"/>
    <n v="4.8"/>
    <n v="40"/>
    <x v="1"/>
    <x v="1"/>
  </r>
  <r>
    <x v="72"/>
    <x v="11"/>
    <n v="1"/>
    <n v="500"/>
    <n v="500"/>
    <n v="250"/>
    <n v="250"/>
    <n v="250"/>
    <x v="0"/>
    <x v="3"/>
    <n v="0"/>
    <n v="3.9"/>
    <n v="50"/>
    <x v="1"/>
    <x v="2"/>
  </r>
  <r>
    <x v="73"/>
    <x v="6"/>
    <n v="4"/>
    <n v="2500"/>
    <n v="10000"/>
    <n v="1500"/>
    <n v="6000"/>
    <n v="4000"/>
    <x v="1"/>
    <x v="2"/>
    <n v="0"/>
    <n v="4.8"/>
    <n v="40"/>
    <x v="1"/>
    <x v="5"/>
  </r>
  <r>
    <x v="74"/>
    <x v="6"/>
    <n v="2"/>
    <n v="2500"/>
    <n v="5000"/>
    <n v="1500"/>
    <n v="3000"/>
    <n v="2000"/>
    <x v="0"/>
    <x v="1"/>
    <n v="7500"/>
    <n v="4"/>
    <n v="40"/>
    <x v="1"/>
    <x v="4"/>
  </r>
  <r>
    <x v="75"/>
    <x v="6"/>
    <n v="4"/>
    <n v="2500"/>
    <n v="10000"/>
    <n v="1500"/>
    <n v="6000"/>
    <n v="4000"/>
    <x v="2"/>
    <x v="0"/>
    <n v="2500"/>
    <n v="4.4000000000000004"/>
    <n v="40"/>
    <x v="1"/>
    <x v="0"/>
  </r>
  <r>
    <x v="75"/>
    <x v="3"/>
    <n v="3"/>
    <n v="2000"/>
    <n v="6000"/>
    <n v="1100"/>
    <n v="3300"/>
    <n v="2700"/>
    <x v="0"/>
    <x v="4"/>
    <n v="2500"/>
    <n v="4.2"/>
    <n v="45"/>
    <x v="1"/>
    <x v="0"/>
  </r>
  <r>
    <x v="75"/>
    <x v="11"/>
    <n v="4"/>
    <n v="500"/>
    <n v="2000"/>
    <n v="250"/>
    <n v="1000"/>
    <n v="1000"/>
    <x v="0"/>
    <x v="4"/>
    <n v="2500"/>
    <n v="3.7"/>
    <n v="50"/>
    <x v="1"/>
    <x v="0"/>
  </r>
  <r>
    <x v="76"/>
    <x v="14"/>
    <n v="2"/>
    <n v="1000"/>
    <n v="1000"/>
    <n v="500"/>
    <n v="1000"/>
    <n v="1000"/>
    <x v="1"/>
    <x v="2"/>
    <n v="0"/>
    <n v="3.1"/>
    <n v="100"/>
    <x v="1"/>
    <x v="5"/>
  </r>
  <r>
    <x v="77"/>
    <x v="8"/>
    <n v="1"/>
    <n v="800"/>
    <n v="7500"/>
    <n v="450"/>
    <n v="450"/>
    <n v="350"/>
    <x v="0"/>
    <x v="4"/>
    <n v="8000"/>
    <n v="4.5999999999999996"/>
    <n v="4.666666666666667"/>
    <x v="1"/>
    <x v="3"/>
  </r>
  <r>
    <x v="78"/>
    <x v="7"/>
    <n v="1"/>
    <n v="500"/>
    <n v="500"/>
    <n v="220"/>
    <n v="220"/>
    <n v="280"/>
    <x v="2"/>
    <x v="1"/>
    <n v="7500"/>
    <n v="3.9"/>
    <n v="56.000000000000007"/>
    <x v="1"/>
    <x v="4"/>
  </r>
  <r>
    <x v="79"/>
    <x v="0"/>
    <n v="2"/>
    <n v="500"/>
    <n v="1000"/>
    <n v="250"/>
    <n v="500"/>
    <n v="500"/>
    <x v="0"/>
    <x v="3"/>
    <n v="0"/>
    <n v="3.5"/>
    <n v="50"/>
    <x v="1"/>
    <x v="6"/>
  </r>
  <r>
    <x v="79"/>
    <x v="7"/>
    <n v="1"/>
    <n v="500"/>
    <n v="500"/>
    <n v="220"/>
    <n v="220"/>
    <n v="280"/>
    <x v="0"/>
    <x v="3"/>
    <n v="0"/>
    <n v="4.0999999999999996"/>
    <n v="56.000000000000007"/>
    <x v="1"/>
    <x v="6"/>
  </r>
  <r>
    <x v="80"/>
    <x v="11"/>
    <n v="2"/>
    <n v="500"/>
    <n v="1000"/>
    <n v="250"/>
    <n v="500"/>
    <n v="500"/>
    <x v="1"/>
    <x v="4"/>
    <n v="0"/>
    <n v="4"/>
    <n v="50"/>
    <x v="1"/>
    <x v="0"/>
  </r>
  <r>
    <x v="80"/>
    <x v="4"/>
    <n v="2"/>
    <n v="2500"/>
    <n v="5000"/>
    <n v="1400"/>
    <n v="2800"/>
    <n v="2200"/>
    <x v="0"/>
    <x v="0"/>
    <n v="0"/>
    <m/>
    <n v="44"/>
    <x v="1"/>
    <x v="0"/>
  </r>
  <r>
    <x v="80"/>
    <x v="3"/>
    <n v="5"/>
    <n v="2000"/>
    <n v="10000"/>
    <n v="1100"/>
    <n v="5500"/>
    <n v="4500"/>
    <x v="1"/>
    <x v="2"/>
    <n v="0"/>
    <n v="4.7"/>
    <n v="45"/>
    <x v="1"/>
    <x v="0"/>
  </r>
  <r>
    <x v="81"/>
    <x v="6"/>
    <n v="1"/>
    <n v="2500"/>
    <n v="2500"/>
    <n v="1500"/>
    <n v="1500"/>
    <n v="1000"/>
    <x v="1"/>
    <x v="1"/>
    <n v="0"/>
    <n v="5"/>
    <n v="40"/>
    <x v="1"/>
    <x v="1"/>
  </r>
  <r>
    <x v="81"/>
    <x v="7"/>
    <n v="2"/>
    <n v="500"/>
    <n v="1000"/>
    <n v="220"/>
    <n v="440"/>
    <n v="560"/>
    <x v="0"/>
    <x v="1"/>
    <n v="0"/>
    <n v="5"/>
    <n v="56.000000000000007"/>
    <x v="1"/>
    <x v="1"/>
  </r>
  <r>
    <x v="82"/>
    <x v="4"/>
    <n v="2"/>
    <n v="2500"/>
    <n v="2000"/>
    <n v="1400"/>
    <n v="2800"/>
    <n v="2200"/>
    <x v="1"/>
    <x v="0"/>
    <n v="0"/>
    <n v="3.5"/>
    <n v="110.00000000000001"/>
    <x v="3"/>
    <x v="5"/>
  </r>
  <r>
    <x v="42"/>
    <x v="13"/>
    <n v="2"/>
    <n v="2000"/>
    <n v="1500"/>
    <n v="1200"/>
    <n v="2400"/>
    <n v="1600"/>
    <x v="1"/>
    <x v="0"/>
    <n v="5000"/>
    <n v="4.2"/>
    <n v="106.66666666666667"/>
    <x v="3"/>
    <x v="4"/>
  </r>
  <r>
    <x v="83"/>
    <x v="6"/>
    <n v="3"/>
    <n v="2500"/>
    <n v="7500"/>
    <n v="1500"/>
    <n v="4500"/>
    <n v="3000"/>
    <x v="1"/>
    <x v="4"/>
    <n v="0"/>
    <n v="3.6"/>
    <n v="40"/>
    <x v="3"/>
    <x v="6"/>
  </r>
  <r>
    <x v="84"/>
    <x v="5"/>
    <n v="3"/>
    <n v="300"/>
    <n v="900"/>
    <n v="130"/>
    <n v="390"/>
    <n v="510"/>
    <x v="1"/>
    <x v="0"/>
    <n v="0"/>
    <n v="4.7"/>
    <n v="56.666666666666664"/>
    <x v="3"/>
    <x v="0"/>
  </r>
  <r>
    <x v="85"/>
    <x v="7"/>
    <n v="4"/>
    <n v="500"/>
    <n v="2000"/>
    <n v="220"/>
    <n v="880"/>
    <n v="1120"/>
    <x v="1"/>
    <x v="1"/>
    <n v="0"/>
    <n v="3.2"/>
    <n v="56.000000000000007"/>
    <x v="3"/>
    <x v="2"/>
  </r>
  <r>
    <x v="86"/>
    <x v="3"/>
    <n v="3"/>
    <n v="2000"/>
    <n v="6000"/>
    <n v="1100"/>
    <n v="3300"/>
    <n v="2700"/>
    <x v="0"/>
    <x v="0"/>
    <n v="0"/>
    <n v="3.9"/>
    <n v="45"/>
    <x v="3"/>
    <x v="5"/>
  </r>
  <r>
    <x v="87"/>
    <x v="9"/>
    <n v="2"/>
    <n v="3000"/>
    <n v="6000"/>
    <n v="1800"/>
    <n v="3600"/>
    <n v="2400"/>
    <x v="0"/>
    <x v="3"/>
    <n v="3000"/>
    <n v="5"/>
    <n v="40"/>
    <x v="3"/>
    <x v="3"/>
  </r>
  <r>
    <x v="87"/>
    <x v="11"/>
    <n v="3"/>
    <n v="500"/>
    <n v="1500"/>
    <n v="250"/>
    <n v="750"/>
    <n v="750"/>
    <x v="0"/>
    <x v="4"/>
    <n v="3000"/>
    <n v="3.9"/>
    <n v="50"/>
    <x v="3"/>
    <x v="3"/>
  </r>
  <r>
    <x v="88"/>
    <x v="13"/>
    <n v="2"/>
    <n v="2000"/>
    <n v="4000"/>
    <n v="1200"/>
    <n v="2400"/>
    <n v="1600"/>
    <x v="2"/>
    <x v="4"/>
    <n v="7500"/>
    <n v="3.3"/>
    <n v="40"/>
    <x v="3"/>
    <x v="4"/>
  </r>
  <r>
    <x v="89"/>
    <x v="14"/>
    <n v="1"/>
    <n v="1000"/>
    <n v="1000"/>
    <n v="500"/>
    <n v="500"/>
    <n v="500"/>
    <x v="1"/>
    <x v="2"/>
    <n v="0"/>
    <n v="3.5"/>
    <n v="50"/>
    <x v="3"/>
    <x v="6"/>
  </r>
  <r>
    <x v="90"/>
    <x v="4"/>
    <n v="1"/>
    <n v="2500"/>
    <n v="2500"/>
    <n v="1400"/>
    <n v="1400"/>
    <n v="1100"/>
    <x v="2"/>
    <x v="3"/>
    <n v="1000"/>
    <n v="3.5"/>
    <n v="44"/>
    <x v="3"/>
    <x v="1"/>
  </r>
  <r>
    <x v="90"/>
    <x v="8"/>
    <n v="3"/>
    <n v="800"/>
    <n v="2400"/>
    <n v="450"/>
    <n v="1350"/>
    <n v="1050"/>
    <x v="0"/>
    <x v="4"/>
    <n v="1000"/>
    <n v="3.8"/>
    <n v="43.75"/>
    <x v="3"/>
    <x v="1"/>
  </r>
  <r>
    <x v="91"/>
    <x v="8"/>
    <n v="3"/>
    <n v="800"/>
    <n v="2400"/>
    <n v="450"/>
    <n v="1350"/>
    <n v="1050"/>
    <x v="1"/>
    <x v="4"/>
    <n v="0"/>
    <n v="3.5"/>
    <n v="43.75"/>
    <x v="3"/>
    <x v="2"/>
  </r>
  <r>
    <x v="91"/>
    <x v="8"/>
    <n v="3"/>
    <n v="800"/>
    <n v="2400"/>
    <n v="450"/>
    <n v="1350"/>
    <n v="1050"/>
    <x v="2"/>
    <x v="1"/>
    <n v="0"/>
    <n v="3.7"/>
    <n v="43.75"/>
    <x v="3"/>
    <x v="2"/>
  </r>
  <r>
    <x v="91"/>
    <x v="3"/>
    <n v="5"/>
    <n v="2000"/>
    <n v="10000"/>
    <n v="1100"/>
    <n v="5500"/>
    <n v="4500"/>
    <x v="0"/>
    <x v="2"/>
    <n v="0"/>
    <n v="3.3"/>
    <n v="45"/>
    <x v="3"/>
    <x v="2"/>
  </r>
  <r>
    <x v="91"/>
    <x v="7"/>
    <n v="1"/>
    <n v="500"/>
    <n v="500"/>
    <n v="220"/>
    <n v="220"/>
    <n v="280"/>
    <x v="1"/>
    <x v="1"/>
    <n v="0"/>
    <n v="4"/>
    <n v="56.000000000000007"/>
    <x v="3"/>
    <x v="2"/>
  </r>
  <r>
    <x v="92"/>
    <x v="6"/>
    <n v="4"/>
    <n v="2500"/>
    <n v="10000"/>
    <n v="1500"/>
    <n v="6000"/>
    <n v="4000"/>
    <x v="0"/>
    <x v="1"/>
    <n v="0"/>
    <n v="4.9000000000000004"/>
    <n v="40"/>
    <x v="3"/>
    <x v="5"/>
  </r>
  <r>
    <x v="93"/>
    <x v="1"/>
    <n v="1"/>
    <n v="1500"/>
    <n v="1500"/>
    <n v="900"/>
    <n v="900"/>
    <n v="600"/>
    <x v="0"/>
    <x v="3"/>
    <n v="0"/>
    <n v="4.5999999999999996"/>
    <n v="40"/>
    <x v="3"/>
    <x v="3"/>
  </r>
  <r>
    <x v="93"/>
    <x v="6"/>
    <n v="3"/>
    <n v="2500"/>
    <n v="7500"/>
    <n v="1500"/>
    <n v="4500"/>
    <n v="3000"/>
    <x v="0"/>
    <x v="4"/>
    <n v="0"/>
    <m/>
    <n v="40"/>
    <x v="3"/>
    <x v="3"/>
  </r>
  <r>
    <x v="94"/>
    <x v="6"/>
    <n v="1"/>
    <n v="2500"/>
    <n v="2500"/>
    <n v="1500"/>
    <n v="1500"/>
    <n v="1000"/>
    <x v="1"/>
    <x v="3"/>
    <n v="4000"/>
    <n v="4.4000000000000004"/>
    <n v="40"/>
    <x v="3"/>
    <x v="4"/>
  </r>
  <r>
    <x v="95"/>
    <x v="12"/>
    <n v="5"/>
    <n v="500"/>
    <n v="2500"/>
    <n v="200"/>
    <n v="1000"/>
    <n v="1500"/>
    <x v="2"/>
    <x v="3"/>
    <n v="0"/>
    <n v="3.4"/>
    <n v="60"/>
    <x v="3"/>
    <x v="6"/>
  </r>
  <r>
    <x v="96"/>
    <x v="7"/>
    <n v="4"/>
    <n v="500"/>
    <n v="2000"/>
    <n v="220"/>
    <n v="880"/>
    <n v="1120"/>
    <x v="1"/>
    <x v="1"/>
    <n v="0"/>
    <n v="3.3"/>
    <n v="56.000000000000007"/>
    <x v="3"/>
    <x v="0"/>
  </r>
  <r>
    <x v="96"/>
    <x v="13"/>
    <n v="2"/>
    <n v="2000"/>
    <n v="4000"/>
    <n v="1200"/>
    <n v="2400"/>
    <n v="1600"/>
    <x v="0"/>
    <x v="3"/>
    <n v="0"/>
    <n v="3.2"/>
    <n v="40"/>
    <x v="3"/>
    <x v="0"/>
  </r>
  <r>
    <x v="97"/>
    <x v="3"/>
    <n v="1"/>
    <n v="2000"/>
    <n v="2000"/>
    <n v="1100"/>
    <n v="1100"/>
    <n v="900"/>
    <x v="1"/>
    <x v="0"/>
    <n v="0"/>
    <n v="3.9"/>
    <n v="45"/>
    <x v="3"/>
    <x v="1"/>
  </r>
  <r>
    <x v="97"/>
    <x v="1"/>
    <n v="1"/>
    <n v="1500"/>
    <n v="1500"/>
    <n v="900"/>
    <n v="900"/>
    <n v="600"/>
    <x v="2"/>
    <x v="2"/>
    <n v="0"/>
    <n v="3.5"/>
    <n v="40"/>
    <x v="3"/>
    <x v="1"/>
  </r>
  <r>
    <x v="97"/>
    <x v="9"/>
    <n v="2"/>
    <n v="3000"/>
    <n v="6000"/>
    <n v="1800"/>
    <n v="3600"/>
    <n v="2400"/>
    <x v="0"/>
    <x v="2"/>
    <n v="0"/>
    <n v="3.8"/>
    <n v="40"/>
    <x v="3"/>
    <x v="1"/>
  </r>
  <r>
    <x v="26"/>
    <x v="10"/>
    <n v="5"/>
    <n v="2500"/>
    <n v="12500"/>
    <n v="1500"/>
    <n v="7500"/>
    <n v="5000"/>
    <x v="2"/>
    <x v="4"/>
    <n v="0"/>
    <n v="3.1"/>
    <n v="40"/>
    <x v="3"/>
    <x v="2"/>
  </r>
  <r>
    <x v="26"/>
    <x v="8"/>
    <n v="1"/>
    <n v="800"/>
    <n v="800"/>
    <n v="450"/>
    <n v="450"/>
    <n v="350"/>
    <x v="0"/>
    <x v="1"/>
    <n v="0"/>
    <n v="3.5"/>
    <n v="43.75"/>
    <x v="3"/>
    <x v="2"/>
  </r>
  <r>
    <x v="70"/>
    <x v="8"/>
    <n v="5"/>
    <n v="800"/>
    <n v="4000"/>
    <n v="450"/>
    <n v="2250"/>
    <n v="1750"/>
    <x v="1"/>
    <x v="0"/>
    <n v="0"/>
    <n v="4.3"/>
    <n v="43.75"/>
    <x v="3"/>
    <x v="5"/>
  </r>
  <r>
    <x v="98"/>
    <x v="0"/>
    <n v="1"/>
    <n v="500"/>
    <n v="500"/>
    <n v="250"/>
    <n v="250"/>
    <n v="250"/>
    <x v="1"/>
    <x v="4"/>
    <n v="4000"/>
    <n v="3"/>
    <n v="50"/>
    <x v="3"/>
    <x v="3"/>
  </r>
  <r>
    <x v="98"/>
    <x v="10"/>
    <n v="1"/>
    <n v="2500"/>
    <n v="2500"/>
    <n v="1500"/>
    <n v="1500"/>
    <n v="1000"/>
    <x v="1"/>
    <x v="1"/>
    <n v="4000"/>
    <m/>
    <n v="40"/>
    <x v="3"/>
    <x v="3"/>
  </r>
  <r>
    <x v="98"/>
    <x v="2"/>
    <n v="3"/>
    <n v="2500"/>
    <n v="7500"/>
    <n v="1500"/>
    <n v="4500"/>
    <n v="3000"/>
    <x v="0"/>
    <x v="4"/>
    <n v="4000"/>
    <n v="3.3"/>
    <n v="40"/>
    <x v="3"/>
    <x v="3"/>
  </r>
  <r>
    <x v="99"/>
    <x v="7"/>
    <n v="2"/>
    <n v="500"/>
    <n v="1000"/>
    <n v="220"/>
    <n v="440"/>
    <n v="560"/>
    <x v="0"/>
    <x v="3"/>
    <n v="10000"/>
    <n v="4.4000000000000004"/>
    <n v="56.000000000000007"/>
    <x v="3"/>
    <x v="4"/>
  </r>
  <r>
    <x v="99"/>
    <x v="5"/>
    <n v="1"/>
    <n v="300"/>
    <n v="300"/>
    <n v="130"/>
    <n v="130"/>
    <n v="170"/>
    <x v="0"/>
    <x v="0"/>
    <n v="10000"/>
    <n v="4.9000000000000004"/>
    <n v="56.666666666666664"/>
    <x v="3"/>
    <x v="4"/>
  </r>
  <r>
    <x v="100"/>
    <x v="3"/>
    <n v="1"/>
    <n v="2000"/>
    <n v="2000"/>
    <n v="1100"/>
    <n v="1100"/>
    <n v="900"/>
    <x v="0"/>
    <x v="0"/>
    <n v="0"/>
    <n v="4"/>
    <n v="45"/>
    <x v="3"/>
    <x v="6"/>
  </r>
  <r>
    <x v="100"/>
    <x v="11"/>
    <n v="1"/>
    <n v="500"/>
    <n v="500"/>
    <n v="250"/>
    <n v="250"/>
    <n v="250"/>
    <x v="0"/>
    <x v="2"/>
    <n v="0"/>
    <n v="3.3"/>
    <n v="50"/>
    <x v="3"/>
    <x v="6"/>
  </r>
  <r>
    <x v="101"/>
    <x v="8"/>
    <n v="5"/>
    <n v="800"/>
    <n v="4000"/>
    <n v="450"/>
    <n v="2250"/>
    <n v="1750"/>
    <x v="0"/>
    <x v="4"/>
    <n v="2500"/>
    <n v="3.5"/>
    <n v="43.75"/>
    <x v="3"/>
    <x v="0"/>
  </r>
  <r>
    <x v="101"/>
    <x v="0"/>
    <n v="1"/>
    <n v="500"/>
    <n v="500"/>
    <n v="250"/>
    <n v="250"/>
    <n v="250"/>
    <x v="1"/>
    <x v="1"/>
    <n v="2500"/>
    <n v="4.9000000000000004"/>
    <n v="50"/>
    <x v="3"/>
    <x v="0"/>
  </r>
  <r>
    <x v="102"/>
    <x v="4"/>
    <n v="1"/>
    <n v="2500"/>
    <n v="2500"/>
    <n v="1400"/>
    <n v="1400"/>
    <n v="1100"/>
    <x v="2"/>
    <x v="3"/>
    <n v="0"/>
    <m/>
    <n v="44"/>
    <x v="3"/>
    <x v="2"/>
  </r>
  <r>
    <x v="47"/>
    <x v="9"/>
    <n v="4"/>
    <n v="3000"/>
    <n v="2500"/>
    <n v="1800"/>
    <n v="7200"/>
    <n v="4800"/>
    <x v="1"/>
    <x v="2"/>
    <n v="0"/>
    <n v="4.7"/>
    <n v="192"/>
    <x v="3"/>
    <x v="5"/>
  </r>
  <r>
    <x v="47"/>
    <x v="5"/>
    <n v="3"/>
    <n v="300"/>
    <n v="900"/>
    <n v="130"/>
    <n v="390"/>
    <n v="510"/>
    <x v="2"/>
    <x v="3"/>
    <n v="0"/>
    <n v="4.0999999999999996"/>
    <n v="56.666666666666664"/>
    <x v="3"/>
    <x v="5"/>
  </r>
  <r>
    <x v="103"/>
    <x v="9"/>
    <n v="2"/>
    <n v="3000"/>
    <n v="6000"/>
    <n v="1800"/>
    <n v="3600"/>
    <n v="2400"/>
    <x v="0"/>
    <x v="1"/>
    <n v="0"/>
    <n v="4.9000000000000004"/>
    <n v="40"/>
    <x v="5"/>
    <x v="4"/>
  </r>
  <r>
    <x v="103"/>
    <x v="12"/>
    <n v="5"/>
    <n v="500"/>
    <n v="2500"/>
    <n v="200"/>
    <n v="1000"/>
    <n v="1500"/>
    <x v="1"/>
    <x v="1"/>
    <n v="0"/>
    <n v="3.8"/>
    <n v="60"/>
    <x v="5"/>
    <x v="4"/>
  </r>
  <r>
    <x v="103"/>
    <x v="8"/>
    <n v="3"/>
    <n v="800"/>
    <n v="2400"/>
    <n v="450"/>
    <n v="1350"/>
    <n v="1050"/>
    <x v="0"/>
    <x v="1"/>
    <n v="0"/>
    <n v="3.9"/>
    <n v="43.75"/>
    <x v="5"/>
    <x v="4"/>
  </r>
  <r>
    <x v="103"/>
    <x v="1"/>
    <n v="1"/>
    <n v="1500"/>
    <n v="1500"/>
    <n v="900"/>
    <n v="900"/>
    <n v="600"/>
    <x v="2"/>
    <x v="4"/>
    <n v="0"/>
    <n v="3.5"/>
    <n v="40"/>
    <x v="5"/>
    <x v="4"/>
  </r>
  <r>
    <x v="103"/>
    <x v="11"/>
    <n v="2"/>
    <n v="500"/>
    <n v="1000"/>
    <n v="250"/>
    <n v="500"/>
    <n v="500"/>
    <x v="0"/>
    <x v="1"/>
    <n v="0"/>
    <n v="3.9"/>
    <n v="50"/>
    <x v="5"/>
    <x v="4"/>
  </r>
  <r>
    <x v="104"/>
    <x v="11"/>
    <n v="3"/>
    <n v="500"/>
    <n v="1500"/>
    <n v="250"/>
    <n v="750"/>
    <n v="750"/>
    <x v="1"/>
    <x v="4"/>
    <n v="0"/>
    <n v="3.5"/>
    <n v="50"/>
    <x v="5"/>
    <x v="1"/>
  </r>
  <r>
    <x v="105"/>
    <x v="0"/>
    <n v="3"/>
    <n v="500"/>
    <n v="1500"/>
    <n v="250"/>
    <n v="750"/>
    <n v="750"/>
    <x v="1"/>
    <x v="3"/>
    <n v="1500"/>
    <n v="4.7"/>
    <n v="50"/>
    <x v="5"/>
    <x v="2"/>
  </r>
  <r>
    <x v="105"/>
    <x v="7"/>
    <n v="1"/>
    <n v="500"/>
    <n v="500"/>
    <n v="220"/>
    <n v="220"/>
    <n v="280"/>
    <x v="1"/>
    <x v="3"/>
    <n v="1500"/>
    <n v="5"/>
    <n v="56.000000000000007"/>
    <x v="5"/>
    <x v="2"/>
  </r>
  <r>
    <x v="106"/>
    <x v="13"/>
    <n v="5"/>
    <n v="2000"/>
    <n v="10000"/>
    <n v="1200"/>
    <n v="6000"/>
    <n v="4000"/>
    <x v="0"/>
    <x v="2"/>
    <n v="6000"/>
    <m/>
    <n v="40"/>
    <x v="5"/>
    <x v="3"/>
  </r>
  <r>
    <x v="106"/>
    <x v="9"/>
    <n v="1"/>
    <n v="3000"/>
    <n v="3000"/>
    <n v="1800"/>
    <n v="1800"/>
    <n v="1200"/>
    <x v="2"/>
    <x v="2"/>
    <n v="6000"/>
    <m/>
    <n v="40"/>
    <x v="5"/>
    <x v="3"/>
  </r>
  <r>
    <x v="106"/>
    <x v="10"/>
    <n v="1"/>
    <n v="2500"/>
    <n v="2500"/>
    <n v="1500"/>
    <n v="1500"/>
    <n v="1000"/>
    <x v="1"/>
    <x v="3"/>
    <n v="6000"/>
    <n v="4"/>
    <n v="40"/>
    <x v="5"/>
    <x v="3"/>
  </r>
  <r>
    <x v="107"/>
    <x v="4"/>
    <n v="3"/>
    <n v="2500"/>
    <n v="7500"/>
    <n v="1400"/>
    <n v="4200"/>
    <n v="3300"/>
    <x v="0"/>
    <x v="1"/>
    <n v="0"/>
    <n v="3.9"/>
    <n v="44"/>
    <x v="5"/>
    <x v="6"/>
  </r>
  <r>
    <x v="107"/>
    <x v="8"/>
    <n v="1"/>
    <n v="800"/>
    <n v="2000"/>
    <n v="450"/>
    <n v="450"/>
    <n v="350"/>
    <x v="0"/>
    <x v="3"/>
    <n v="0"/>
    <n v="3.9"/>
    <n v="17.5"/>
    <x v="5"/>
    <x v="6"/>
  </r>
  <r>
    <x v="107"/>
    <x v="11"/>
    <n v="2"/>
    <n v="500"/>
    <n v="1000"/>
    <n v="250"/>
    <n v="500"/>
    <n v="500"/>
    <x v="0"/>
    <x v="4"/>
    <n v="0"/>
    <m/>
    <n v="50"/>
    <x v="5"/>
    <x v="6"/>
  </r>
  <r>
    <x v="108"/>
    <x v="7"/>
    <n v="3"/>
    <n v="500"/>
    <n v="1500"/>
    <n v="220"/>
    <n v="660"/>
    <n v="840"/>
    <x v="0"/>
    <x v="3"/>
    <n v="0"/>
    <n v="3.4"/>
    <n v="56.000000000000007"/>
    <x v="5"/>
    <x v="1"/>
  </r>
  <r>
    <x v="109"/>
    <x v="0"/>
    <n v="5"/>
    <n v="500"/>
    <n v="500"/>
    <n v="250"/>
    <n v="1250"/>
    <n v="1250"/>
    <x v="2"/>
    <x v="3"/>
    <n v="0"/>
    <n v="3"/>
    <n v="250"/>
    <x v="5"/>
    <x v="2"/>
  </r>
  <r>
    <x v="110"/>
    <x v="9"/>
    <n v="3"/>
    <n v="3000"/>
    <n v="9000"/>
    <n v="1800"/>
    <n v="5400"/>
    <n v="3600"/>
    <x v="0"/>
    <x v="3"/>
    <n v="0"/>
    <n v="3.9"/>
    <n v="40"/>
    <x v="5"/>
    <x v="5"/>
  </r>
  <r>
    <x v="111"/>
    <x v="8"/>
    <n v="1"/>
    <n v="800"/>
    <n v="800"/>
    <n v="450"/>
    <n v="450"/>
    <n v="350"/>
    <x v="1"/>
    <x v="1"/>
    <n v="7500"/>
    <n v="4.4000000000000004"/>
    <n v="43.75"/>
    <x v="5"/>
    <x v="3"/>
  </r>
  <r>
    <x v="111"/>
    <x v="9"/>
    <n v="3"/>
    <n v="3000"/>
    <n v="9000"/>
    <n v="1800"/>
    <n v="5400"/>
    <n v="3600"/>
    <x v="0"/>
    <x v="0"/>
    <n v="7500"/>
    <n v="3.2"/>
    <n v="40"/>
    <x v="5"/>
    <x v="3"/>
  </r>
  <r>
    <x v="111"/>
    <x v="0"/>
    <n v="3"/>
    <n v="500"/>
    <n v="1500"/>
    <n v="250"/>
    <n v="750"/>
    <n v="750"/>
    <x v="0"/>
    <x v="0"/>
    <n v="7500"/>
    <n v="3.7"/>
    <n v="50"/>
    <x v="5"/>
    <x v="3"/>
  </r>
  <r>
    <x v="112"/>
    <x v="2"/>
    <n v="2"/>
    <n v="2500"/>
    <n v="5000"/>
    <n v="1500"/>
    <n v="3000"/>
    <n v="2000"/>
    <x v="1"/>
    <x v="0"/>
    <n v="3000"/>
    <n v="4.8"/>
    <n v="40"/>
    <x v="5"/>
    <x v="4"/>
  </r>
  <r>
    <x v="113"/>
    <x v="8"/>
    <n v="2"/>
    <n v="800"/>
    <n v="1600"/>
    <n v="450"/>
    <n v="900"/>
    <n v="700"/>
    <x v="1"/>
    <x v="4"/>
    <n v="0"/>
    <n v="3.9"/>
    <n v="43.75"/>
    <x v="5"/>
    <x v="6"/>
  </r>
  <r>
    <x v="114"/>
    <x v="0"/>
    <n v="1"/>
    <n v="500"/>
    <n v="500"/>
    <n v="250"/>
    <n v="250"/>
    <n v="250"/>
    <x v="0"/>
    <x v="4"/>
    <n v="0"/>
    <n v="3.3"/>
    <n v="50"/>
    <x v="5"/>
    <x v="0"/>
  </r>
  <r>
    <x v="114"/>
    <x v="11"/>
    <n v="2"/>
    <n v="500"/>
    <n v="1000"/>
    <n v="250"/>
    <n v="500"/>
    <n v="500"/>
    <x v="0"/>
    <x v="0"/>
    <n v="0"/>
    <n v="3.1"/>
    <n v="50"/>
    <x v="5"/>
    <x v="0"/>
  </r>
  <r>
    <x v="115"/>
    <x v="3"/>
    <n v="4"/>
    <n v="2000"/>
    <n v="8000"/>
    <n v="1100"/>
    <n v="4400"/>
    <n v="3600"/>
    <x v="1"/>
    <x v="0"/>
    <n v="0"/>
    <n v="3.6"/>
    <n v="45"/>
    <x v="5"/>
    <x v="1"/>
  </r>
  <r>
    <x v="116"/>
    <x v="7"/>
    <n v="2"/>
    <n v="500"/>
    <n v="1000"/>
    <n v="220"/>
    <n v="440"/>
    <n v="560"/>
    <x v="0"/>
    <x v="0"/>
    <n v="0"/>
    <n v="4.4000000000000004"/>
    <n v="56.000000000000007"/>
    <x v="5"/>
    <x v="2"/>
  </r>
  <r>
    <x v="117"/>
    <x v="14"/>
    <n v="2"/>
    <n v="1000"/>
    <n v="2000"/>
    <n v="500"/>
    <n v="1000"/>
    <n v="1000"/>
    <x v="0"/>
    <x v="2"/>
    <n v="3000"/>
    <n v="3.9"/>
    <n v="50"/>
    <x v="5"/>
    <x v="3"/>
  </r>
  <r>
    <x v="118"/>
    <x v="11"/>
    <n v="3"/>
    <n v="500"/>
    <n v="1500"/>
    <n v="250"/>
    <n v="750"/>
    <n v="750"/>
    <x v="2"/>
    <x v="3"/>
    <n v="3000"/>
    <n v="4.5999999999999996"/>
    <n v="50"/>
    <x v="5"/>
    <x v="4"/>
  </r>
  <r>
    <x v="118"/>
    <x v="13"/>
    <n v="1"/>
    <n v="2000"/>
    <n v="2000"/>
    <n v="1200"/>
    <n v="1200"/>
    <n v="800"/>
    <x v="1"/>
    <x v="1"/>
    <n v="3000"/>
    <n v="4.4000000000000004"/>
    <n v="40"/>
    <x v="5"/>
    <x v="4"/>
  </r>
  <r>
    <x v="119"/>
    <x v="4"/>
    <n v="3"/>
    <n v="2500"/>
    <n v="2500"/>
    <n v="1400"/>
    <n v="4200"/>
    <n v="3300"/>
    <x v="0"/>
    <x v="2"/>
    <n v="0"/>
    <n v="3.1"/>
    <n v="132"/>
    <x v="5"/>
    <x v="0"/>
  </r>
  <r>
    <x v="120"/>
    <x v="14"/>
    <n v="2"/>
    <n v="1000"/>
    <n v="2000"/>
    <n v="500"/>
    <n v="1000"/>
    <n v="1000"/>
    <x v="1"/>
    <x v="4"/>
    <n v="0"/>
    <n v="4.7"/>
    <n v="50"/>
    <x v="5"/>
    <x v="1"/>
  </r>
  <r>
    <x v="120"/>
    <x v="9"/>
    <n v="1"/>
    <n v="3000"/>
    <n v="3000"/>
    <n v="1800"/>
    <n v="1800"/>
    <n v="1200"/>
    <x v="0"/>
    <x v="4"/>
    <n v="0"/>
    <n v="3.1"/>
    <n v="40"/>
    <x v="5"/>
    <x v="1"/>
  </r>
  <r>
    <x v="120"/>
    <x v="8"/>
    <n v="2"/>
    <n v="800"/>
    <n v="1600"/>
    <n v="450"/>
    <n v="900"/>
    <n v="700"/>
    <x v="0"/>
    <x v="2"/>
    <n v="0"/>
    <n v="4.7"/>
    <n v="43.75"/>
    <x v="5"/>
    <x v="1"/>
  </r>
  <r>
    <x v="121"/>
    <x v="3"/>
    <n v="3"/>
    <n v="2000"/>
    <n v="6000"/>
    <n v="1100"/>
    <n v="3300"/>
    <n v="2700"/>
    <x v="0"/>
    <x v="2"/>
    <n v="0"/>
    <n v="4.3"/>
    <n v="45"/>
    <x v="5"/>
    <x v="5"/>
  </r>
  <r>
    <x v="121"/>
    <x v="2"/>
    <n v="2"/>
    <n v="2500"/>
    <n v="5000"/>
    <n v="1500"/>
    <n v="3000"/>
    <n v="2000"/>
    <x v="0"/>
    <x v="0"/>
    <n v="0"/>
    <n v="4.3"/>
    <n v="40"/>
    <x v="5"/>
    <x v="5"/>
  </r>
  <r>
    <x v="121"/>
    <x v="11"/>
    <n v="3"/>
    <n v="500"/>
    <n v="1500"/>
    <n v="250"/>
    <n v="750"/>
    <n v="750"/>
    <x v="0"/>
    <x v="2"/>
    <n v="0"/>
    <n v="4.8"/>
    <n v="50"/>
    <x v="5"/>
    <x v="5"/>
  </r>
  <r>
    <x v="122"/>
    <x v="14"/>
    <n v="3"/>
    <n v="1000"/>
    <n v="3000"/>
    <n v="500"/>
    <n v="1500"/>
    <n v="1500"/>
    <x v="1"/>
    <x v="2"/>
    <n v="0"/>
    <n v="4.8"/>
    <n v="50"/>
    <x v="5"/>
    <x v="3"/>
  </r>
  <r>
    <x v="122"/>
    <x v="6"/>
    <n v="4"/>
    <n v="2500"/>
    <n v="10000"/>
    <n v="1500"/>
    <n v="6000"/>
    <n v="4000"/>
    <x v="2"/>
    <x v="0"/>
    <n v="0"/>
    <n v="5"/>
    <n v="40"/>
    <x v="5"/>
    <x v="3"/>
  </r>
  <r>
    <x v="123"/>
    <x v="7"/>
    <n v="3"/>
    <n v="500"/>
    <n v="1500"/>
    <n v="220"/>
    <n v="660"/>
    <n v="840"/>
    <x v="0"/>
    <x v="2"/>
    <n v="0"/>
    <n v="4"/>
    <n v="56.000000000000007"/>
    <x v="5"/>
    <x v="4"/>
  </r>
  <r>
    <x v="124"/>
    <x v="6"/>
    <n v="4"/>
    <n v="2500"/>
    <n v="10000"/>
    <n v="1500"/>
    <n v="6000"/>
    <n v="4000"/>
    <x v="0"/>
    <x v="4"/>
    <n v="0"/>
    <n v="4.7"/>
    <n v="40"/>
    <x v="5"/>
    <x v="6"/>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3.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4.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5.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6.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7.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8.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9.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10.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107DB0CD-2B7C-44A7-AC1E-7DE6AB551C7D}" name="PivotTable10" cacheId="8" applyNumberFormats="0" applyBorderFormats="0" applyFontFormats="0" applyPatternFormats="0" applyAlignmentFormats="0" applyWidthHeightFormats="1" dataCaption="Values" updatedVersion="8" minRefreshableVersion="3" useAutoFormatting="1" itemPrintTitles="1" createdVersion="8" indent="0" outline="1" outlineData="1" multipleFieldFilters="0">
  <location ref="P3:R10" firstHeaderRow="0" firstDataRow="1" firstDataCol="1"/>
  <pivotFields count="17">
    <pivotField axis="axisRow" numFmtId="14" showAll="0">
      <items count="126">
        <item x="0"/>
        <item x="1"/>
        <item x="2"/>
        <item x="3"/>
        <item x="4"/>
        <item x="5"/>
        <item x="6"/>
        <item x="7"/>
        <item x="8"/>
        <item x="9"/>
        <item x="10"/>
        <item x="11"/>
        <item x="12"/>
        <item x="13"/>
        <item x="14"/>
        <item x="15"/>
        <item x="16"/>
        <item x="17"/>
        <item x="18"/>
        <item x="19"/>
        <item x="21"/>
        <item x="22"/>
        <item x="23"/>
        <item x="24"/>
        <item x="25"/>
        <item x="27"/>
        <item x="28"/>
        <item x="29"/>
        <item x="30"/>
        <item x="31"/>
        <item x="32"/>
        <item x="33"/>
        <item x="34"/>
        <item x="35"/>
        <item x="36"/>
        <item x="37"/>
        <item x="38"/>
        <item x="39"/>
        <item x="40"/>
        <item x="41"/>
        <item x="43"/>
        <item x="44"/>
        <item x="45"/>
        <item x="46"/>
        <item x="48"/>
        <item x="49"/>
        <item x="50"/>
        <item x="51"/>
        <item x="52"/>
        <item x="53"/>
        <item x="54"/>
        <item x="55"/>
        <item x="56"/>
        <item x="57"/>
        <item x="58"/>
        <item x="59"/>
        <item x="60"/>
        <item x="61"/>
        <item x="62"/>
        <item x="63"/>
        <item x="64"/>
        <item x="65"/>
        <item x="66"/>
        <item x="67"/>
        <item x="68"/>
        <item x="69"/>
        <item x="71"/>
        <item x="72"/>
        <item x="73"/>
        <item x="74"/>
        <item x="75"/>
        <item x="20"/>
        <item x="76"/>
        <item x="77"/>
        <item x="78"/>
        <item x="79"/>
        <item x="80"/>
        <item x="81"/>
        <item x="82"/>
        <item x="42"/>
        <item x="83"/>
        <item x="84"/>
        <item x="85"/>
        <item x="86"/>
        <item x="87"/>
        <item x="88"/>
        <item x="89"/>
        <item x="90"/>
        <item x="91"/>
        <item x="92"/>
        <item x="93"/>
        <item x="94"/>
        <item x="95"/>
        <item x="96"/>
        <item x="97"/>
        <item x="26"/>
        <item x="70"/>
        <item x="98"/>
        <item x="99"/>
        <item x="100"/>
        <item x="101"/>
        <item x="102"/>
        <item x="47"/>
        <item x="103"/>
        <item x="104"/>
        <item x="105"/>
        <item x="106"/>
        <item x="107"/>
        <item x="108"/>
        <item x="109"/>
        <item x="110"/>
        <item x="111"/>
        <item x="112"/>
        <item x="113"/>
        <item x="114"/>
        <item x="115"/>
        <item x="116"/>
        <item x="117"/>
        <item x="118"/>
        <item x="119"/>
        <item x="120"/>
        <item x="121"/>
        <item x="122"/>
        <item x="123"/>
        <item x="124"/>
        <item t="default"/>
      </items>
    </pivotField>
    <pivotField showAll="0">
      <items count="16">
        <item x="13"/>
        <item x="14"/>
        <item x="3"/>
        <item x="7"/>
        <item x="0"/>
        <item x="6"/>
        <item x="10"/>
        <item x="11"/>
        <item x="8"/>
        <item x="9"/>
        <item x="2"/>
        <item x="5"/>
        <item x="4"/>
        <item x="1"/>
        <item x="12"/>
        <item t="default"/>
      </items>
    </pivotField>
    <pivotField showAll="0"/>
    <pivotField showAll="0"/>
    <pivotField dataField="1" showAll="0"/>
    <pivotField showAll="0"/>
    <pivotField showAll="0"/>
    <pivotField showAll="0"/>
    <pivotField showAll="0"/>
    <pivotField showAll="0">
      <items count="6">
        <item x="0"/>
        <item x="1"/>
        <item x="2"/>
        <item x="4"/>
        <item x="3"/>
        <item t="default"/>
      </items>
    </pivotField>
    <pivotField dataField="1" showAll="0"/>
    <pivotField showAll="0"/>
    <pivotField showAll="0"/>
    <pivotField showAll="0">
      <items count="7">
        <item x="1"/>
        <item x="2"/>
        <item x="0"/>
        <item x="5"/>
        <item x="4"/>
        <item x="3"/>
        <item t="default"/>
      </items>
    </pivotField>
    <pivotField showAll="0">
      <items count="8">
        <item x="6"/>
        <item x="0"/>
        <item x="1"/>
        <item x="2"/>
        <item x="5"/>
        <item x="3"/>
        <item x="4"/>
        <item t="default"/>
      </items>
    </pivotField>
    <pivotField axis="axisRow" showAll="0">
      <items count="369">
        <item sd="0" x="0"/>
        <item sd="0" x="1"/>
        <item sd="0" x="2"/>
        <item sd="0" x="3"/>
        <item sd="0" x="4"/>
        <item sd="0" x="5"/>
        <item sd="0" x="6"/>
        <item sd="0" x="7"/>
        <item sd="0" x="8"/>
        <item sd="0" x="9"/>
        <item sd="0" x="10"/>
        <item sd="0" x="11"/>
        <item sd="0" x="12"/>
        <item sd="0" x="13"/>
        <item sd="0" x="14"/>
        <item sd="0" x="15"/>
        <item sd="0" x="16"/>
        <item sd="0" x="17"/>
        <item sd="0" x="18"/>
        <item sd="0" x="19"/>
        <item sd="0" x="20"/>
        <item sd="0" x="21"/>
        <item sd="0" x="22"/>
        <item sd="0" x="23"/>
        <item sd="0" x="24"/>
        <item sd="0" x="25"/>
        <item sd="0" x="26"/>
        <item sd="0" x="27"/>
        <item sd="0" x="28"/>
        <item sd="0" x="29"/>
        <item sd="0" x="30"/>
        <item sd="0" x="31"/>
        <item sd="0" x="32"/>
        <item sd="0" x="33"/>
        <item sd="0" x="34"/>
        <item sd="0" x="35"/>
        <item sd="0" x="36"/>
        <item sd="0" x="37"/>
        <item sd="0" x="38"/>
        <item sd="0" x="39"/>
        <item sd="0" x="40"/>
        <item sd="0" x="41"/>
        <item sd="0" x="42"/>
        <item sd="0" x="43"/>
        <item sd="0" x="44"/>
        <item sd="0" x="45"/>
        <item sd="0" x="46"/>
        <item sd="0" x="47"/>
        <item sd="0" x="48"/>
        <item sd="0" x="49"/>
        <item sd="0" x="50"/>
        <item sd="0" x="51"/>
        <item sd="0" x="52"/>
        <item sd="0" x="53"/>
        <item sd="0" x="54"/>
        <item sd="0" x="55"/>
        <item sd="0" x="56"/>
        <item sd="0" x="57"/>
        <item sd="0" x="58"/>
        <item sd="0" x="59"/>
        <item sd="0" x="60"/>
        <item sd="0" x="61"/>
        <item sd="0" x="62"/>
        <item sd="0" x="63"/>
        <item sd="0" x="64"/>
        <item sd="0" x="65"/>
        <item sd="0" x="66"/>
        <item sd="0" x="67"/>
        <item sd="0" x="68"/>
        <item sd="0" x="69"/>
        <item sd="0" x="70"/>
        <item sd="0" x="71"/>
        <item sd="0" x="72"/>
        <item sd="0" x="73"/>
        <item sd="0" x="74"/>
        <item sd="0" x="75"/>
        <item sd="0" x="76"/>
        <item sd="0" x="77"/>
        <item sd="0" x="78"/>
        <item sd="0" x="79"/>
        <item sd="0" x="80"/>
        <item sd="0" x="81"/>
        <item sd="0" x="82"/>
        <item sd="0" x="83"/>
        <item sd="0" x="84"/>
        <item sd="0" x="85"/>
        <item sd="0" x="86"/>
        <item sd="0" x="87"/>
        <item sd="0" x="88"/>
        <item sd="0" x="89"/>
        <item sd="0" x="90"/>
        <item sd="0" x="91"/>
        <item sd="0" x="92"/>
        <item sd="0" x="93"/>
        <item sd="0" x="94"/>
        <item sd="0" x="95"/>
        <item sd="0" x="96"/>
        <item sd="0" x="97"/>
        <item sd="0" x="98"/>
        <item sd="0" x="99"/>
        <item sd="0" x="100"/>
        <item sd="0" x="101"/>
        <item sd="0" x="102"/>
        <item sd="0" x="103"/>
        <item sd="0" x="104"/>
        <item sd="0" x="105"/>
        <item sd="0" x="106"/>
        <item sd="0" x="107"/>
        <item sd="0" x="108"/>
        <item sd="0" x="109"/>
        <item sd="0" x="110"/>
        <item sd="0" x="111"/>
        <item sd="0" x="112"/>
        <item sd="0" x="113"/>
        <item sd="0" x="114"/>
        <item sd="0" x="115"/>
        <item sd="0" x="116"/>
        <item sd="0" x="117"/>
        <item sd="0" x="118"/>
        <item sd="0" x="119"/>
        <item sd="0" x="120"/>
        <item sd="0" x="121"/>
        <item sd="0" x="122"/>
        <item sd="0" x="123"/>
        <item sd="0" x="124"/>
        <item sd="0" x="125"/>
        <item sd="0" x="126"/>
        <item sd="0" x="127"/>
        <item sd="0" x="128"/>
        <item sd="0" x="129"/>
        <item sd="0" x="130"/>
        <item sd="0" x="131"/>
        <item sd="0" x="132"/>
        <item sd="0" x="133"/>
        <item sd="0" x="134"/>
        <item sd="0" x="135"/>
        <item sd="0" x="136"/>
        <item sd="0" x="137"/>
        <item sd="0" x="138"/>
        <item sd="0" x="139"/>
        <item sd="0" x="140"/>
        <item sd="0" x="141"/>
        <item sd="0" x="142"/>
        <item sd="0" x="143"/>
        <item sd="0" x="144"/>
        <item sd="0" x="145"/>
        <item sd="0" x="146"/>
        <item sd="0" x="147"/>
        <item sd="0" x="148"/>
        <item sd="0" x="149"/>
        <item sd="0" x="150"/>
        <item sd="0" x="151"/>
        <item sd="0" x="152"/>
        <item sd="0" x="153"/>
        <item sd="0" x="154"/>
        <item sd="0" x="155"/>
        <item sd="0" x="156"/>
        <item sd="0" x="157"/>
        <item sd="0" x="158"/>
        <item sd="0" x="159"/>
        <item sd="0" x="160"/>
        <item sd="0" x="161"/>
        <item sd="0" x="162"/>
        <item sd="0" x="163"/>
        <item sd="0" x="164"/>
        <item sd="0" x="165"/>
        <item sd="0" x="166"/>
        <item sd="0" x="167"/>
        <item sd="0" x="168"/>
        <item sd="0" x="169"/>
        <item sd="0" x="170"/>
        <item sd="0" x="171"/>
        <item sd="0" x="172"/>
        <item sd="0" x="173"/>
        <item sd="0" x="174"/>
        <item sd="0" x="175"/>
        <item sd="0" x="176"/>
        <item sd="0" x="177"/>
        <item sd="0" x="178"/>
        <item sd="0" x="179"/>
        <item sd="0" x="180"/>
        <item sd="0" x="181"/>
        <item sd="0" x="182"/>
        <item sd="0" x="183"/>
        <item sd="0" x="184"/>
        <item sd="0" x="185"/>
        <item sd="0" x="186"/>
        <item sd="0" x="187"/>
        <item sd="0" x="188"/>
        <item sd="0" x="189"/>
        <item sd="0" x="190"/>
        <item sd="0" x="191"/>
        <item sd="0" x="192"/>
        <item sd="0" x="193"/>
        <item sd="0" x="194"/>
        <item sd="0" x="195"/>
        <item sd="0" x="196"/>
        <item sd="0" x="197"/>
        <item sd="0" x="198"/>
        <item sd="0" x="199"/>
        <item sd="0" x="200"/>
        <item sd="0" x="201"/>
        <item sd="0" x="202"/>
        <item sd="0" x="203"/>
        <item sd="0" x="204"/>
        <item sd="0" x="205"/>
        <item sd="0" x="206"/>
        <item sd="0" x="207"/>
        <item sd="0" x="208"/>
        <item sd="0" x="209"/>
        <item sd="0" x="210"/>
        <item sd="0" x="211"/>
        <item sd="0" x="212"/>
        <item sd="0" x="213"/>
        <item sd="0" x="214"/>
        <item sd="0" x="215"/>
        <item sd="0" x="216"/>
        <item sd="0" x="217"/>
        <item sd="0" x="218"/>
        <item sd="0" x="219"/>
        <item sd="0" x="220"/>
        <item sd="0" x="221"/>
        <item sd="0" x="222"/>
        <item sd="0" x="223"/>
        <item sd="0" x="224"/>
        <item sd="0" x="225"/>
        <item sd="0" x="226"/>
        <item sd="0" x="227"/>
        <item sd="0" x="228"/>
        <item sd="0" x="229"/>
        <item sd="0" x="230"/>
        <item sd="0" x="231"/>
        <item sd="0" x="232"/>
        <item sd="0" x="233"/>
        <item sd="0" x="234"/>
        <item sd="0" x="235"/>
        <item sd="0" x="236"/>
        <item sd="0" x="237"/>
        <item sd="0" x="238"/>
        <item sd="0" x="239"/>
        <item sd="0" x="240"/>
        <item sd="0" x="241"/>
        <item sd="0" x="242"/>
        <item sd="0" x="243"/>
        <item sd="0" x="244"/>
        <item sd="0" x="245"/>
        <item sd="0" x="246"/>
        <item sd="0" x="247"/>
        <item sd="0" x="248"/>
        <item sd="0" x="249"/>
        <item sd="0" x="250"/>
        <item sd="0" x="251"/>
        <item sd="0" x="252"/>
        <item sd="0" x="253"/>
        <item sd="0" x="254"/>
        <item sd="0" x="255"/>
        <item sd="0" x="256"/>
        <item sd="0" x="257"/>
        <item sd="0" x="258"/>
        <item sd="0" x="259"/>
        <item sd="0" x="260"/>
        <item sd="0" x="261"/>
        <item sd="0" x="262"/>
        <item sd="0" x="263"/>
        <item sd="0" x="264"/>
        <item sd="0" x="265"/>
        <item sd="0" x="266"/>
        <item sd="0" x="267"/>
        <item sd="0" x="268"/>
        <item sd="0" x="269"/>
        <item sd="0" x="270"/>
        <item sd="0" x="271"/>
        <item sd="0" x="272"/>
        <item sd="0" x="273"/>
        <item sd="0" x="274"/>
        <item sd="0" x="275"/>
        <item sd="0" x="276"/>
        <item sd="0" x="277"/>
        <item sd="0" x="278"/>
        <item sd="0" x="279"/>
        <item sd="0" x="280"/>
        <item sd="0" x="281"/>
        <item sd="0" x="282"/>
        <item sd="0" x="283"/>
        <item sd="0" x="284"/>
        <item sd="0" x="285"/>
        <item sd="0" x="286"/>
        <item sd="0" x="287"/>
        <item sd="0" x="288"/>
        <item sd="0" x="289"/>
        <item sd="0" x="290"/>
        <item sd="0" x="291"/>
        <item sd="0" x="292"/>
        <item sd="0" x="293"/>
        <item sd="0" x="294"/>
        <item sd="0" x="295"/>
        <item sd="0" x="296"/>
        <item sd="0" x="297"/>
        <item sd="0" x="298"/>
        <item sd="0" x="299"/>
        <item sd="0" x="300"/>
        <item sd="0" x="301"/>
        <item sd="0" x="302"/>
        <item sd="0" x="303"/>
        <item sd="0" x="304"/>
        <item sd="0" x="305"/>
        <item sd="0" x="306"/>
        <item sd="0" x="307"/>
        <item sd="0" x="308"/>
        <item sd="0" x="309"/>
        <item sd="0" x="310"/>
        <item sd="0" x="311"/>
        <item sd="0" x="312"/>
        <item sd="0" x="313"/>
        <item sd="0" x="314"/>
        <item sd="0" x="315"/>
        <item sd="0" x="316"/>
        <item sd="0" x="317"/>
        <item sd="0" x="318"/>
        <item sd="0" x="319"/>
        <item sd="0" x="320"/>
        <item sd="0" x="321"/>
        <item sd="0" x="322"/>
        <item sd="0" x="323"/>
        <item sd="0" x="324"/>
        <item sd="0" x="325"/>
        <item sd="0" x="326"/>
        <item sd="0" x="327"/>
        <item sd="0" x="328"/>
        <item sd="0" x="329"/>
        <item sd="0" x="330"/>
        <item sd="0" x="331"/>
        <item sd="0" x="332"/>
        <item sd="0" x="333"/>
        <item sd="0" x="334"/>
        <item sd="0" x="335"/>
        <item sd="0" x="336"/>
        <item sd="0" x="337"/>
        <item sd="0" x="338"/>
        <item sd="0" x="339"/>
        <item sd="0" x="340"/>
        <item sd="0" x="341"/>
        <item sd="0" x="342"/>
        <item sd="0" x="343"/>
        <item sd="0" x="344"/>
        <item sd="0" x="345"/>
        <item sd="0" x="346"/>
        <item sd="0" x="347"/>
        <item sd="0" x="348"/>
        <item sd="0" x="349"/>
        <item sd="0" x="350"/>
        <item sd="0" x="351"/>
        <item sd="0" x="352"/>
        <item sd="0" x="353"/>
        <item sd="0" x="354"/>
        <item sd="0" x="355"/>
        <item sd="0" x="356"/>
        <item sd="0" x="357"/>
        <item sd="0" x="358"/>
        <item sd="0" x="359"/>
        <item sd="0" x="360"/>
        <item sd="0" x="361"/>
        <item sd="0" x="362"/>
        <item sd="0" x="363"/>
        <item sd="0" x="364"/>
        <item sd="0" x="365"/>
        <item sd="0" x="366"/>
        <item sd="0" x="367"/>
        <item t="default"/>
      </items>
    </pivotField>
    <pivotField axis="axisRow" showAll="0">
      <items count="15">
        <item sd="0" x="0"/>
        <item sd="0" x="1"/>
        <item sd="0" x="2"/>
        <item sd="0" x="3"/>
        <item sd="0" x="4"/>
        <item sd="0" x="5"/>
        <item sd="0" x="6"/>
        <item sd="0" x="7"/>
        <item sd="0" x="8"/>
        <item sd="0" x="9"/>
        <item sd="0" x="10"/>
        <item sd="0" x="11"/>
        <item sd="0" x="12"/>
        <item sd="0" x="13"/>
        <item t="default"/>
      </items>
    </pivotField>
  </pivotFields>
  <rowFields count="3">
    <field x="16"/>
    <field x="15"/>
    <field x="0"/>
  </rowFields>
  <rowItems count="7">
    <i>
      <x v="1"/>
    </i>
    <i>
      <x v="2"/>
    </i>
    <i>
      <x v="3"/>
    </i>
    <i>
      <x v="4"/>
    </i>
    <i>
      <x v="5"/>
    </i>
    <i>
      <x v="6"/>
    </i>
    <i t="grand">
      <x/>
    </i>
  </rowItems>
  <colFields count="1">
    <field x="-2"/>
  </colFields>
  <colItems count="2">
    <i>
      <x/>
    </i>
    <i i="1">
      <x v="1"/>
    </i>
  </colItems>
  <dataFields count="2">
    <dataField name="Sum of Ad_Spend" fld="10" baseField="0" baseItem="0"/>
    <dataField name="Sum of Total_Sales" fld="4" baseField="0" baseItem="0"/>
  </dataFields>
  <formats count="1">
    <format dxfId="2">
      <pivotArea outline="0" collapsedLevelsAreSubtotals="1" fieldPosition="0"/>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169E4DD4-245D-480E-B10C-7AB2A7A1B47D}" name="PivotTable9" cacheId="8" applyNumberFormats="0" applyBorderFormats="0" applyFontFormats="0" applyPatternFormats="0" applyAlignmentFormats="0" applyWidthHeightFormats="1" dataCaption="Values" updatedVersion="8" minRefreshableVersion="3" useAutoFormatting="1" itemPrintTitles="1" createdVersion="8" indent="0" outline="1" outlineData="1" multipleFieldFilters="0">
  <location ref="J13:K17" firstHeaderRow="1" firstDataRow="1" firstDataCol="1"/>
  <pivotFields count="17">
    <pivotField numFmtId="14" showAll="0">
      <items count="126">
        <item x="0"/>
        <item x="1"/>
        <item x="2"/>
        <item x="3"/>
        <item x="4"/>
        <item x="5"/>
        <item x="6"/>
        <item x="7"/>
        <item x="8"/>
        <item x="9"/>
        <item x="10"/>
        <item x="11"/>
        <item x="12"/>
        <item x="13"/>
        <item x="14"/>
        <item x="15"/>
        <item x="16"/>
        <item x="17"/>
        <item x="18"/>
        <item x="19"/>
        <item x="21"/>
        <item x="22"/>
        <item x="23"/>
        <item x="24"/>
        <item x="25"/>
        <item x="27"/>
        <item x="28"/>
        <item x="29"/>
        <item x="30"/>
        <item x="31"/>
        <item x="32"/>
        <item x="33"/>
        <item x="34"/>
        <item x="35"/>
        <item x="36"/>
        <item x="37"/>
        <item x="38"/>
        <item x="39"/>
        <item x="40"/>
        <item x="41"/>
        <item x="43"/>
        <item x="44"/>
        <item x="45"/>
        <item x="46"/>
        <item x="48"/>
        <item x="49"/>
        <item x="50"/>
        <item x="51"/>
        <item x="52"/>
        <item x="53"/>
        <item x="54"/>
        <item x="55"/>
        <item x="56"/>
        <item x="57"/>
        <item x="58"/>
        <item x="59"/>
        <item x="60"/>
        <item x="61"/>
        <item x="62"/>
        <item x="63"/>
        <item x="64"/>
        <item x="65"/>
        <item x="66"/>
        <item x="67"/>
        <item x="68"/>
        <item x="69"/>
        <item x="71"/>
        <item x="72"/>
        <item x="73"/>
        <item x="74"/>
        <item x="75"/>
        <item x="20"/>
        <item x="76"/>
        <item x="77"/>
        <item x="78"/>
        <item x="79"/>
        <item x="80"/>
        <item x="81"/>
        <item x="82"/>
        <item x="42"/>
        <item x="83"/>
        <item x="84"/>
        <item x="85"/>
        <item x="86"/>
        <item x="87"/>
        <item x="88"/>
        <item x="89"/>
        <item x="90"/>
        <item x="91"/>
        <item x="92"/>
        <item x="93"/>
        <item x="94"/>
        <item x="95"/>
        <item x="96"/>
        <item x="97"/>
        <item x="26"/>
        <item x="70"/>
        <item x="98"/>
        <item x="99"/>
        <item x="100"/>
        <item x="101"/>
        <item x="102"/>
        <item x="47"/>
        <item x="103"/>
        <item x="104"/>
        <item x="105"/>
        <item x="106"/>
        <item x="107"/>
        <item x="108"/>
        <item x="109"/>
        <item x="110"/>
        <item x="111"/>
        <item x="112"/>
        <item x="113"/>
        <item x="114"/>
        <item x="115"/>
        <item x="116"/>
        <item x="117"/>
        <item x="118"/>
        <item x="119"/>
        <item x="120"/>
        <item x="121"/>
        <item x="122"/>
        <item x="123"/>
        <item x="124"/>
        <item t="default"/>
      </items>
    </pivotField>
    <pivotField showAll="0">
      <items count="16">
        <item x="13"/>
        <item x="14"/>
        <item x="3"/>
        <item x="7"/>
        <item x="0"/>
        <item x="6"/>
        <item x="10"/>
        <item x="11"/>
        <item x="8"/>
        <item x="9"/>
        <item x="2"/>
        <item x="5"/>
        <item x="4"/>
        <item x="1"/>
        <item x="12"/>
        <item t="default"/>
      </items>
    </pivotField>
    <pivotField showAll="0"/>
    <pivotField showAll="0"/>
    <pivotField showAll="0"/>
    <pivotField showAll="0"/>
    <pivotField showAll="0"/>
    <pivotField dataField="1" showAll="0"/>
    <pivotField axis="axisRow" showAll="0">
      <items count="4">
        <item x="1"/>
        <item x="0"/>
        <item x="2"/>
        <item t="default"/>
      </items>
    </pivotField>
    <pivotField showAll="0">
      <items count="6">
        <item x="0"/>
        <item x="1"/>
        <item x="2"/>
        <item x="4"/>
        <item x="3"/>
        <item t="default"/>
      </items>
    </pivotField>
    <pivotField showAll="0"/>
    <pivotField showAll="0"/>
    <pivotField showAll="0"/>
    <pivotField showAll="0">
      <items count="7">
        <item x="1"/>
        <item x="2"/>
        <item x="0"/>
        <item x="5"/>
        <item x="4"/>
        <item x="3"/>
        <item t="default"/>
      </items>
    </pivotField>
    <pivotField showAll="0"/>
    <pivotField showAll="0">
      <items count="369">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 x="114"/>
        <item x="115"/>
        <item x="116"/>
        <item x="117"/>
        <item x="118"/>
        <item x="119"/>
        <item x="120"/>
        <item x="121"/>
        <item x="122"/>
        <item x="123"/>
        <item x="124"/>
        <item x="125"/>
        <item x="126"/>
        <item x="127"/>
        <item x="128"/>
        <item x="129"/>
        <item x="130"/>
        <item x="131"/>
        <item x="132"/>
        <item x="133"/>
        <item x="134"/>
        <item x="135"/>
        <item x="136"/>
        <item x="137"/>
        <item x="138"/>
        <item x="139"/>
        <item x="140"/>
        <item x="141"/>
        <item x="142"/>
        <item x="143"/>
        <item x="144"/>
        <item x="145"/>
        <item x="146"/>
        <item x="147"/>
        <item x="148"/>
        <item x="149"/>
        <item x="150"/>
        <item x="151"/>
        <item x="152"/>
        <item x="153"/>
        <item x="154"/>
        <item x="155"/>
        <item x="156"/>
        <item x="157"/>
        <item x="158"/>
        <item x="159"/>
        <item x="160"/>
        <item x="161"/>
        <item x="162"/>
        <item x="163"/>
        <item x="164"/>
        <item x="165"/>
        <item x="166"/>
        <item x="167"/>
        <item x="168"/>
        <item x="169"/>
        <item x="170"/>
        <item x="171"/>
        <item x="172"/>
        <item x="173"/>
        <item x="174"/>
        <item x="175"/>
        <item x="176"/>
        <item x="177"/>
        <item x="178"/>
        <item x="179"/>
        <item x="180"/>
        <item x="181"/>
        <item x="182"/>
        <item x="183"/>
        <item x="184"/>
        <item x="185"/>
        <item x="186"/>
        <item x="187"/>
        <item x="188"/>
        <item x="189"/>
        <item x="190"/>
        <item x="191"/>
        <item x="192"/>
        <item x="193"/>
        <item x="194"/>
        <item x="195"/>
        <item x="196"/>
        <item x="197"/>
        <item x="198"/>
        <item x="199"/>
        <item x="200"/>
        <item x="201"/>
        <item x="202"/>
        <item x="203"/>
        <item x="204"/>
        <item x="205"/>
        <item x="206"/>
        <item x="207"/>
        <item x="208"/>
        <item x="209"/>
        <item x="210"/>
        <item x="211"/>
        <item x="212"/>
        <item x="213"/>
        <item x="214"/>
        <item x="215"/>
        <item x="216"/>
        <item x="217"/>
        <item x="218"/>
        <item x="219"/>
        <item x="220"/>
        <item x="221"/>
        <item x="222"/>
        <item x="223"/>
        <item x="224"/>
        <item x="225"/>
        <item x="226"/>
        <item x="227"/>
        <item x="228"/>
        <item x="229"/>
        <item x="230"/>
        <item x="231"/>
        <item x="232"/>
        <item x="233"/>
        <item x="234"/>
        <item x="235"/>
        <item x="236"/>
        <item x="237"/>
        <item x="238"/>
        <item x="239"/>
        <item x="240"/>
        <item x="241"/>
        <item x="242"/>
        <item x="243"/>
        <item x="244"/>
        <item x="245"/>
        <item x="246"/>
        <item x="247"/>
        <item x="248"/>
        <item x="249"/>
        <item x="250"/>
        <item x="251"/>
        <item x="252"/>
        <item x="253"/>
        <item x="254"/>
        <item x="255"/>
        <item x="256"/>
        <item x="257"/>
        <item x="258"/>
        <item x="259"/>
        <item x="260"/>
        <item x="261"/>
        <item x="262"/>
        <item x="263"/>
        <item x="264"/>
        <item x="265"/>
        <item x="266"/>
        <item x="267"/>
        <item x="268"/>
        <item x="269"/>
        <item x="270"/>
        <item x="271"/>
        <item x="272"/>
        <item x="273"/>
        <item x="274"/>
        <item x="275"/>
        <item x="276"/>
        <item x="277"/>
        <item x="278"/>
        <item x="279"/>
        <item x="280"/>
        <item x="281"/>
        <item x="282"/>
        <item x="283"/>
        <item x="284"/>
        <item x="285"/>
        <item x="286"/>
        <item x="287"/>
        <item x="288"/>
        <item x="289"/>
        <item x="290"/>
        <item x="291"/>
        <item x="292"/>
        <item x="293"/>
        <item x="294"/>
        <item x="295"/>
        <item x="296"/>
        <item x="297"/>
        <item x="298"/>
        <item x="299"/>
        <item x="300"/>
        <item x="301"/>
        <item x="302"/>
        <item x="303"/>
        <item x="304"/>
        <item x="305"/>
        <item x="306"/>
        <item x="307"/>
        <item x="308"/>
        <item x="309"/>
        <item x="310"/>
        <item x="311"/>
        <item x="312"/>
        <item x="313"/>
        <item x="314"/>
        <item x="315"/>
        <item x="316"/>
        <item x="317"/>
        <item x="318"/>
        <item x="319"/>
        <item x="320"/>
        <item x="321"/>
        <item x="322"/>
        <item x="323"/>
        <item x="324"/>
        <item x="325"/>
        <item x="326"/>
        <item x="327"/>
        <item x="328"/>
        <item x="329"/>
        <item x="330"/>
        <item x="331"/>
        <item x="332"/>
        <item x="333"/>
        <item x="334"/>
        <item x="335"/>
        <item x="336"/>
        <item x="337"/>
        <item x="338"/>
        <item x="339"/>
        <item x="340"/>
        <item x="341"/>
        <item x="342"/>
        <item x="343"/>
        <item x="344"/>
        <item x="345"/>
        <item x="346"/>
        <item x="347"/>
        <item x="348"/>
        <item x="349"/>
        <item x="350"/>
        <item x="351"/>
        <item x="352"/>
        <item x="353"/>
        <item x="354"/>
        <item x="355"/>
        <item x="356"/>
        <item x="357"/>
        <item x="358"/>
        <item x="359"/>
        <item x="360"/>
        <item x="361"/>
        <item x="362"/>
        <item x="363"/>
        <item x="364"/>
        <item x="365"/>
        <item x="366"/>
        <item x="367"/>
        <item t="default"/>
      </items>
    </pivotField>
    <pivotField showAll="0">
      <items count="15">
        <item x="0"/>
        <item x="1"/>
        <item x="2"/>
        <item x="3"/>
        <item x="4"/>
        <item x="5"/>
        <item x="6"/>
        <item x="7"/>
        <item x="8"/>
        <item x="9"/>
        <item x="10"/>
        <item x="11"/>
        <item x="12"/>
        <item x="13"/>
        <item t="default"/>
      </items>
    </pivotField>
  </pivotFields>
  <rowFields count="1">
    <field x="8"/>
  </rowFields>
  <rowItems count="4">
    <i>
      <x/>
    </i>
    <i>
      <x v="1"/>
    </i>
    <i>
      <x v="2"/>
    </i>
    <i t="grand">
      <x/>
    </i>
  </rowItems>
  <colItems count="1">
    <i/>
  </colItems>
  <dataFields count="1">
    <dataField name="Average of Profit" fld="7" subtotal="average" baseField="8" baseItem="0" numFmtId="166"/>
  </dataFields>
  <formats count="3">
    <format dxfId="4">
      <pivotArea collapsedLevelsAreSubtotals="1" fieldPosition="0">
        <references count="1">
          <reference field="8" count="0"/>
        </references>
      </pivotArea>
    </format>
    <format dxfId="5">
      <pivotArea grandRow="1" outline="0" collapsedLevelsAreSubtotals="1" fieldPosition="0"/>
    </format>
    <format dxfId="3">
      <pivotArea outline="0" collapsedLevelsAreSubtotals="1" fieldPosition="0"/>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3.xml><?xml version="1.0" encoding="utf-8"?>
<pivotTableDefinition xmlns="http://schemas.openxmlformats.org/spreadsheetml/2006/main" xmlns:mc="http://schemas.openxmlformats.org/markup-compatibility/2006" xmlns:xr="http://schemas.microsoft.com/office/spreadsheetml/2014/revision" mc:Ignorable="xr" xr:uid="{F8460622-5745-4340-81F6-5C18AFED8C3E}" name="PivotTable8" cacheId="8" applyNumberFormats="0" applyBorderFormats="0" applyFontFormats="0" applyPatternFormats="0" applyAlignmentFormats="0" applyWidthHeightFormats="1" dataCaption="Values" updatedVersion="8" minRefreshableVersion="3" useAutoFormatting="1" itemPrintTitles="1" createdVersion="8" indent="0" outline="1" outlineData="1" multipleFieldFilters="0">
  <location ref="M3:N19" firstHeaderRow="1" firstDataRow="1" firstDataCol="1"/>
  <pivotFields count="17">
    <pivotField numFmtId="14" showAll="0">
      <items count="126">
        <item x="0"/>
        <item x="1"/>
        <item x="2"/>
        <item x="3"/>
        <item x="4"/>
        <item x="5"/>
        <item x="6"/>
        <item x="7"/>
        <item x="8"/>
        <item x="9"/>
        <item x="10"/>
        <item x="11"/>
        <item x="12"/>
        <item x="13"/>
        <item x="14"/>
        <item x="15"/>
        <item x="16"/>
        <item x="17"/>
        <item x="18"/>
        <item x="19"/>
        <item x="21"/>
        <item x="22"/>
        <item x="23"/>
        <item x="24"/>
        <item x="25"/>
        <item x="27"/>
        <item x="28"/>
        <item x="29"/>
        <item x="30"/>
        <item x="31"/>
        <item x="32"/>
        <item x="33"/>
        <item x="34"/>
        <item x="35"/>
        <item x="36"/>
        <item x="37"/>
        <item x="38"/>
        <item x="39"/>
        <item x="40"/>
        <item x="41"/>
        <item x="43"/>
        <item x="44"/>
        <item x="45"/>
        <item x="46"/>
        <item x="48"/>
        <item x="49"/>
        <item x="50"/>
        <item x="51"/>
        <item x="52"/>
        <item x="53"/>
        <item x="54"/>
        <item x="55"/>
        <item x="56"/>
        <item x="57"/>
        <item x="58"/>
        <item x="59"/>
        <item x="60"/>
        <item x="61"/>
        <item x="62"/>
        <item x="63"/>
        <item x="64"/>
        <item x="65"/>
        <item x="66"/>
        <item x="67"/>
        <item x="68"/>
        <item x="69"/>
        <item x="71"/>
        <item x="72"/>
        <item x="73"/>
        <item x="74"/>
        <item x="75"/>
        <item x="20"/>
        <item x="76"/>
        <item x="77"/>
        <item x="78"/>
        <item x="79"/>
        <item x="80"/>
        <item x="81"/>
        <item x="82"/>
        <item x="42"/>
        <item x="83"/>
        <item x="84"/>
        <item x="85"/>
        <item x="86"/>
        <item x="87"/>
        <item x="88"/>
        <item x="89"/>
        <item x="90"/>
        <item x="91"/>
        <item x="92"/>
        <item x="93"/>
        <item x="94"/>
        <item x="95"/>
        <item x="96"/>
        <item x="97"/>
        <item x="26"/>
        <item x="70"/>
        <item x="98"/>
        <item x="99"/>
        <item x="100"/>
        <item x="101"/>
        <item x="102"/>
        <item x="47"/>
        <item x="103"/>
        <item x="104"/>
        <item x="105"/>
        <item x="106"/>
        <item x="107"/>
        <item x="108"/>
        <item x="109"/>
        <item x="110"/>
        <item x="111"/>
        <item x="112"/>
        <item x="113"/>
        <item x="114"/>
        <item x="115"/>
        <item x="116"/>
        <item x="117"/>
        <item x="118"/>
        <item x="119"/>
        <item x="120"/>
        <item x="121"/>
        <item x="122"/>
        <item x="123"/>
        <item x="124"/>
        <item t="default"/>
      </items>
    </pivotField>
    <pivotField axis="axisRow" showAll="0">
      <items count="16">
        <item x="13"/>
        <item x="14"/>
        <item x="3"/>
        <item x="7"/>
        <item x="0"/>
        <item x="6"/>
        <item x="10"/>
        <item x="11"/>
        <item x="8"/>
        <item x="9"/>
        <item x="2"/>
        <item x="5"/>
        <item x="4"/>
        <item x="1"/>
        <item x="12"/>
        <item t="default"/>
      </items>
    </pivotField>
    <pivotField showAll="0"/>
    <pivotField showAll="0"/>
    <pivotField showAll="0"/>
    <pivotField showAll="0"/>
    <pivotField showAll="0"/>
    <pivotField showAll="0"/>
    <pivotField showAll="0"/>
    <pivotField showAll="0">
      <items count="6">
        <item x="0"/>
        <item x="1"/>
        <item x="2"/>
        <item x="4"/>
        <item x="3"/>
        <item t="default"/>
      </items>
    </pivotField>
    <pivotField showAll="0"/>
    <pivotField dataField="1" showAll="0"/>
    <pivotField showAll="0"/>
    <pivotField showAll="0">
      <items count="7">
        <item x="1"/>
        <item x="2"/>
        <item x="0"/>
        <item x="5"/>
        <item x="4"/>
        <item x="3"/>
        <item t="default"/>
      </items>
    </pivotField>
    <pivotField showAll="0">
      <items count="8">
        <item x="6"/>
        <item x="0"/>
        <item x="1"/>
        <item x="2"/>
        <item x="5"/>
        <item x="3"/>
        <item x="4"/>
        <item t="default"/>
      </items>
    </pivotField>
    <pivotField showAll="0">
      <items count="369">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 x="114"/>
        <item x="115"/>
        <item x="116"/>
        <item x="117"/>
        <item x="118"/>
        <item x="119"/>
        <item x="120"/>
        <item x="121"/>
        <item x="122"/>
        <item x="123"/>
        <item x="124"/>
        <item x="125"/>
        <item x="126"/>
        <item x="127"/>
        <item x="128"/>
        <item x="129"/>
        <item x="130"/>
        <item x="131"/>
        <item x="132"/>
        <item x="133"/>
        <item x="134"/>
        <item x="135"/>
        <item x="136"/>
        <item x="137"/>
        <item x="138"/>
        <item x="139"/>
        <item x="140"/>
        <item x="141"/>
        <item x="142"/>
        <item x="143"/>
        <item x="144"/>
        <item x="145"/>
        <item x="146"/>
        <item x="147"/>
        <item x="148"/>
        <item x="149"/>
        <item x="150"/>
        <item x="151"/>
        <item x="152"/>
        <item x="153"/>
        <item x="154"/>
        <item x="155"/>
        <item x="156"/>
        <item x="157"/>
        <item x="158"/>
        <item x="159"/>
        <item x="160"/>
        <item x="161"/>
        <item x="162"/>
        <item x="163"/>
        <item x="164"/>
        <item x="165"/>
        <item x="166"/>
        <item x="167"/>
        <item x="168"/>
        <item x="169"/>
        <item x="170"/>
        <item x="171"/>
        <item x="172"/>
        <item x="173"/>
        <item x="174"/>
        <item x="175"/>
        <item x="176"/>
        <item x="177"/>
        <item x="178"/>
        <item x="179"/>
        <item x="180"/>
        <item x="181"/>
        <item x="182"/>
        <item x="183"/>
        <item x="184"/>
        <item x="185"/>
        <item x="186"/>
        <item x="187"/>
        <item x="188"/>
        <item x="189"/>
        <item x="190"/>
        <item x="191"/>
        <item x="192"/>
        <item x="193"/>
        <item x="194"/>
        <item x="195"/>
        <item x="196"/>
        <item x="197"/>
        <item x="198"/>
        <item x="199"/>
        <item x="200"/>
        <item x="201"/>
        <item x="202"/>
        <item x="203"/>
        <item x="204"/>
        <item x="205"/>
        <item x="206"/>
        <item x="207"/>
        <item x="208"/>
        <item x="209"/>
        <item x="210"/>
        <item x="211"/>
        <item x="212"/>
        <item x="213"/>
        <item x="214"/>
        <item x="215"/>
        <item x="216"/>
        <item x="217"/>
        <item x="218"/>
        <item x="219"/>
        <item x="220"/>
        <item x="221"/>
        <item x="222"/>
        <item x="223"/>
        <item x="224"/>
        <item x="225"/>
        <item x="226"/>
        <item x="227"/>
        <item x="228"/>
        <item x="229"/>
        <item x="230"/>
        <item x="231"/>
        <item x="232"/>
        <item x="233"/>
        <item x="234"/>
        <item x="235"/>
        <item x="236"/>
        <item x="237"/>
        <item x="238"/>
        <item x="239"/>
        <item x="240"/>
        <item x="241"/>
        <item x="242"/>
        <item x="243"/>
        <item x="244"/>
        <item x="245"/>
        <item x="246"/>
        <item x="247"/>
        <item x="248"/>
        <item x="249"/>
        <item x="250"/>
        <item x="251"/>
        <item x="252"/>
        <item x="253"/>
        <item x="254"/>
        <item x="255"/>
        <item x="256"/>
        <item x="257"/>
        <item x="258"/>
        <item x="259"/>
        <item x="260"/>
        <item x="261"/>
        <item x="262"/>
        <item x="263"/>
        <item x="264"/>
        <item x="265"/>
        <item x="266"/>
        <item x="267"/>
        <item x="268"/>
        <item x="269"/>
        <item x="270"/>
        <item x="271"/>
        <item x="272"/>
        <item x="273"/>
        <item x="274"/>
        <item x="275"/>
        <item x="276"/>
        <item x="277"/>
        <item x="278"/>
        <item x="279"/>
        <item x="280"/>
        <item x="281"/>
        <item x="282"/>
        <item x="283"/>
        <item x="284"/>
        <item x="285"/>
        <item x="286"/>
        <item x="287"/>
        <item x="288"/>
        <item x="289"/>
        <item x="290"/>
        <item x="291"/>
        <item x="292"/>
        <item x="293"/>
        <item x="294"/>
        <item x="295"/>
        <item x="296"/>
        <item x="297"/>
        <item x="298"/>
        <item x="299"/>
        <item x="300"/>
        <item x="301"/>
        <item x="302"/>
        <item x="303"/>
        <item x="304"/>
        <item x="305"/>
        <item x="306"/>
        <item x="307"/>
        <item x="308"/>
        <item x="309"/>
        <item x="310"/>
        <item x="311"/>
        <item x="312"/>
        <item x="313"/>
        <item x="314"/>
        <item x="315"/>
        <item x="316"/>
        <item x="317"/>
        <item x="318"/>
        <item x="319"/>
        <item x="320"/>
        <item x="321"/>
        <item x="322"/>
        <item x="323"/>
        <item x="324"/>
        <item x="325"/>
        <item x="326"/>
        <item x="327"/>
        <item x="328"/>
        <item x="329"/>
        <item x="330"/>
        <item x="331"/>
        <item x="332"/>
        <item x="333"/>
        <item x="334"/>
        <item x="335"/>
        <item x="336"/>
        <item x="337"/>
        <item x="338"/>
        <item x="339"/>
        <item x="340"/>
        <item x="341"/>
        <item x="342"/>
        <item x="343"/>
        <item x="344"/>
        <item x="345"/>
        <item x="346"/>
        <item x="347"/>
        <item x="348"/>
        <item x="349"/>
        <item x="350"/>
        <item x="351"/>
        <item x="352"/>
        <item x="353"/>
        <item x="354"/>
        <item x="355"/>
        <item x="356"/>
        <item x="357"/>
        <item x="358"/>
        <item x="359"/>
        <item x="360"/>
        <item x="361"/>
        <item x="362"/>
        <item x="363"/>
        <item x="364"/>
        <item x="365"/>
        <item x="366"/>
        <item x="367"/>
        <item t="default"/>
      </items>
    </pivotField>
    <pivotField showAll="0">
      <items count="15">
        <item x="0"/>
        <item x="1"/>
        <item x="2"/>
        <item x="3"/>
        <item x="4"/>
        <item x="5"/>
        <item x="6"/>
        <item x="7"/>
        <item x="8"/>
        <item x="9"/>
        <item x="10"/>
        <item x="11"/>
        <item x="12"/>
        <item x="13"/>
        <item t="default"/>
      </items>
    </pivotField>
  </pivotFields>
  <rowFields count="1">
    <field x="1"/>
  </rowFields>
  <rowItems count="16">
    <i>
      <x/>
    </i>
    <i>
      <x v="1"/>
    </i>
    <i>
      <x v="2"/>
    </i>
    <i>
      <x v="3"/>
    </i>
    <i>
      <x v="4"/>
    </i>
    <i>
      <x v="5"/>
    </i>
    <i>
      <x v="6"/>
    </i>
    <i>
      <x v="7"/>
    </i>
    <i>
      <x v="8"/>
    </i>
    <i>
      <x v="9"/>
    </i>
    <i>
      <x v="10"/>
    </i>
    <i>
      <x v="11"/>
    </i>
    <i>
      <x v="12"/>
    </i>
    <i>
      <x v="13"/>
    </i>
    <i>
      <x v="14"/>
    </i>
    <i t="grand">
      <x/>
    </i>
  </rowItems>
  <colItems count="1">
    <i/>
  </colItems>
  <dataFields count="1">
    <dataField name="Average of Customer_Rating" fld="11" subtotal="average" baseField="1" baseItem="0" numFmtId="169"/>
  </dataFields>
  <formats count="1">
    <format dxfId="6">
      <pivotArea outline="0" collapsedLevelsAreSubtotals="1" fieldPosition="0"/>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4.xml><?xml version="1.0" encoding="utf-8"?>
<pivotTableDefinition xmlns="http://schemas.openxmlformats.org/spreadsheetml/2006/main" xmlns:mc="http://schemas.openxmlformats.org/markup-compatibility/2006" xmlns:xr="http://schemas.microsoft.com/office/spreadsheetml/2014/revision" mc:Ignorable="xr" xr:uid="{B3F7DAA7-C42F-42BE-BC9C-341FF66C10C2}" name="PivotTable7" cacheId="8" applyNumberFormats="0" applyBorderFormats="0" applyFontFormats="0" applyPatternFormats="0" applyAlignmentFormats="0" applyWidthHeightFormats="1" dataCaption="Values" updatedVersion="8" minRefreshableVersion="3" useAutoFormatting="1" itemPrintTitles="1" createdVersion="8" indent="0" outline="1" outlineData="1" multipleFieldFilters="0">
  <location ref="J3:K11" firstHeaderRow="1" firstDataRow="1" firstDataCol="1"/>
  <pivotFields count="17">
    <pivotField numFmtId="14" showAll="0">
      <items count="126">
        <item x="0"/>
        <item x="1"/>
        <item x="2"/>
        <item x="3"/>
        <item x="4"/>
        <item x="5"/>
        <item x="6"/>
        <item x="7"/>
        <item x="8"/>
        <item x="9"/>
        <item x="10"/>
        <item x="11"/>
        <item x="12"/>
        <item x="13"/>
        <item x="14"/>
        <item x="15"/>
        <item x="16"/>
        <item x="17"/>
        <item x="18"/>
        <item x="19"/>
        <item x="21"/>
        <item x="22"/>
        <item x="23"/>
        <item x="24"/>
        <item x="25"/>
        <item x="27"/>
        <item x="28"/>
        <item x="29"/>
        <item x="30"/>
        <item x="31"/>
        <item x="32"/>
        <item x="33"/>
        <item x="34"/>
        <item x="35"/>
        <item x="36"/>
        <item x="37"/>
        <item x="38"/>
        <item x="39"/>
        <item x="40"/>
        <item x="41"/>
        <item x="43"/>
        <item x="44"/>
        <item x="45"/>
        <item x="46"/>
        <item x="48"/>
        <item x="49"/>
        <item x="50"/>
        <item x="51"/>
        <item x="52"/>
        <item x="53"/>
        <item x="54"/>
        <item x="55"/>
        <item x="56"/>
        <item x="57"/>
        <item x="58"/>
        <item x="59"/>
        <item x="60"/>
        <item x="61"/>
        <item x="62"/>
        <item x="63"/>
        <item x="64"/>
        <item x="65"/>
        <item x="66"/>
        <item x="67"/>
        <item x="68"/>
        <item x="69"/>
        <item x="71"/>
        <item x="72"/>
        <item x="73"/>
        <item x="74"/>
        <item x="75"/>
        <item x="20"/>
        <item x="76"/>
        <item x="77"/>
        <item x="78"/>
        <item x="79"/>
        <item x="80"/>
        <item x="81"/>
        <item x="82"/>
        <item x="42"/>
        <item x="83"/>
        <item x="84"/>
        <item x="85"/>
        <item x="86"/>
        <item x="87"/>
        <item x="88"/>
        <item x="89"/>
        <item x="90"/>
        <item x="91"/>
        <item x="92"/>
        <item x="93"/>
        <item x="94"/>
        <item x="95"/>
        <item x="96"/>
        <item x="97"/>
        <item x="26"/>
        <item x="70"/>
        <item x="98"/>
        <item x="99"/>
        <item x="100"/>
        <item x="101"/>
        <item x="102"/>
        <item x="47"/>
        <item x="103"/>
        <item x="104"/>
        <item x="105"/>
        <item x="106"/>
        <item x="107"/>
        <item x="108"/>
        <item x="109"/>
        <item x="110"/>
        <item x="111"/>
        <item x="112"/>
        <item x="113"/>
        <item x="114"/>
        <item x="115"/>
        <item x="116"/>
        <item x="117"/>
        <item x="118"/>
        <item x="119"/>
        <item x="120"/>
        <item x="121"/>
        <item x="122"/>
        <item x="123"/>
        <item x="124"/>
        <item t="default"/>
      </items>
    </pivotField>
    <pivotField showAll="0">
      <items count="16">
        <item x="13"/>
        <item x="14"/>
        <item x="3"/>
        <item x="7"/>
        <item x="0"/>
        <item x="6"/>
        <item x="10"/>
        <item x="11"/>
        <item x="8"/>
        <item x="9"/>
        <item x="2"/>
        <item x="5"/>
        <item x="4"/>
        <item x="1"/>
        <item x="12"/>
        <item t="default"/>
      </items>
    </pivotField>
    <pivotField showAll="0"/>
    <pivotField showAll="0"/>
    <pivotField showAll="0"/>
    <pivotField showAll="0"/>
    <pivotField showAll="0"/>
    <pivotField dataField="1" showAll="0"/>
    <pivotField showAll="0"/>
    <pivotField showAll="0" sortType="ascending">
      <items count="6">
        <item x="0"/>
        <item x="1"/>
        <item x="2"/>
        <item x="4"/>
        <item x="3"/>
        <item t="default"/>
      </items>
      <autoSortScope>
        <pivotArea dataOnly="0" outline="0" fieldPosition="0">
          <references count="1">
            <reference field="4294967294" count="1" selected="0">
              <x v="0"/>
            </reference>
          </references>
        </pivotArea>
      </autoSortScope>
    </pivotField>
    <pivotField showAll="0"/>
    <pivotField showAll="0"/>
    <pivotField showAll="0"/>
    <pivotField showAll="0">
      <items count="7">
        <item x="1"/>
        <item x="2"/>
        <item x="0"/>
        <item x="5"/>
        <item x="4"/>
        <item x="3"/>
        <item t="default"/>
      </items>
    </pivotField>
    <pivotField axis="axisRow" showAll="0" sortType="descending">
      <items count="8">
        <item x="6"/>
        <item x="0"/>
        <item x="1"/>
        <item x="2"/>
        <item x="5"/>
        <item x="3"/>
        <item x="4"/>
        <item t="default"/>
      </items>
      <autoSortScope>
        <pivotArea dataOnly="0" outline="0" fieldPosition="0">
          <references count="1">
            <reference field="4294967294" count="1" selected="0">
              <x v="0"/>
            </reference>
          </references>
        </pivotArea>
      </autoSortScope>
    </pivotField>
    <pivotField showAll="0">
      <items count="369">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 x="114"/>
        <item x="115"/>
        <item x="116"/>
        <item x="117"/>
        <item x="118"/>
        <item x="119"/>
        <item x="120"/>
        <item x="121"/>
        <item x="122"/>
        <item x="123"/>
        <item x="124"/>
        <item x="125"/>
        <item x="126"/>
        <item x="127"/>
        <item x="128"/>
        <item x="129"/>
        <item x="130"/>
        <item x="131"/>
        <item x="132"/>
        <item x="133"/>
        <item x="134"/>
        <item x="135"/>
        <item x="136"/>
        <item x="137"/>
        <item x="138"/>
        <item x="139"/>
        <item x="140"/>
        <item x="141"/>
        <item x="142"/>
        <item x="143"/>
        <item x="144"/>
        <item x="145"/>
        <item x="146"/>
        <item x="147"/>
        <item x="148"/>
        <item x="149"/>
        <item x="150"/>
        <item x="151"/>
        <item x="152"/>
        <item x="153"/>
        <item x="154"/>
        <item x="155"/>
        <item x="156"/>
        <item x="157"/>
        <item x="158"/>
        <item x="159"/>
        <item x="160"/>
        <item x="161"/>
        <item x="162"/>
        <item x="163"/>
        <item x="164"/>
        <item x="165"/>
        <item x="166"/>
        <item x="167"/>
        <item x="168"/>
        <item x="169"/>
        <item x="170"/>
        <item x="171"/>
        <item x="172"/>
        <item x="173"/>
        <item x="174"/>
        <item x="175"/>
        <item x="176"/>
        <item x="177"/>
        <item x="178"/>
        <item x="179"/>
        <item x="180"/>
        <item x="181"/>
        <item x="182"/>
        <item x="183"/>
        <item x="184"/>
        <item x="185"/>
        <item x="186"/>
        <item x="187"/>
        <item x="188"/>
        <item x="189"/>
        <item x="190"/>
        <item x="191"/>
        <item x="192"/>
        <item x="193"/>
        <item x="194"/>
        <item x="195"/>
        <item x="196"/>
        <item x="197"/>
        <item x="198"/>
        <item x="199"/>
        <item x="200"/>
        <item x="201"/>
        <item x="202"/>
        <item x="203"/>
        <item x="204"/>
        <item x="205"/>
        <item x="206"/>
        <item x="207"/>
        <item x="208"/>
        <item x="209"/>
        <item x="210"/>
        <item x="211"/>
        <item x="212"/>
        <item x="213"/>
        <item x="214"/>
        <item x="215"/>
        <item x="216"/>
        <item x="217"/>
        <item x="218"/>
        <item x="219"/>
        <item x="220"/>
        <item x="221"/>
        <item x="222"/>
        <item x="223"/>
        <item x="224"/>
        <item x="225"/>
        <item x="226"/>
        <item x="227"/>
        <item x="228"/>
        <item x="229"/>
        <item x="230"/>
        <item x="231"/>
        <item x="232"/>
        <item x="233"/>
        <item x="234"/>
        <item x="235"/>
        <item x="236"/>
        <item x="237"/>
        <item x="238"/>
        <item x="239"/>
        <item x="240"/>
        <item x="241"/>
        <item x="242"/>
        <item x="243"/>
        <item x="244"/>
        <item x="245"/>
        <item x="246"/>
        <item x="247"/>
        <item x="248"/>
        <item x="249"/>
        <item x="250"/>
        <item x="251"/>
        <item x="252"/>
        <item x="253"/>
        <item x="254"/>
        <item x="255"/>
        <item x="256"/>
        <item x="257"/>
        <item x="258"/>
        <item x="259"/>
        <item x="260"/>
        <item x="261"/>
        <item x="262"/>
        <item x="263"/>
        <item x="264"/>
        <item x="265"/>
        <item x="266"/>
        <item x="267"/>
        <item x="268"/>
        <item x="269"/>
        <item x="270"/>
        <item x="271"/>
        <item x="272"/>
        <item x="273"/>
        <item x="274"/>
        <item x="275"/>
        <item x="276"/>
        <item x="277"/>
        <item x="278"/>
        <item x="279"/>
        <item x="280"/>
        <item x="281"/>
        <item x="282"/>
        <item x="283"/>
        <item x="284"/>
        <item x="285"/>
        <item x="286"/>
        <item x="287"/>
        <item x="288"/>
        <item x="289"/>
        <item x="290"/>
        <item x="291"/>
        <item x="292"/>
        <item x="293"/>
        <item x="294"/>
        <item x="295"/>
        <item x="296"/>
        <item x="297"/>
        <item x="298"/>
        <item x="299"/>
        <item x="300"/>
        <item x="301"/>
        <item x="302"/>
        <item x="303"/>
        <item x="304"/>
        <item x="305"/>
        <item x="306"/>
        <item x="307"/>
        <item x="308"/>
        <item x="309"/>
        <item x="310"/>
        <item x="311"/>
        <item x="312"/>
        <item x="313"/>
        <item x="314"/>
        <item x="315"/>
        <item x="316"/>
        <item x="317"/>
        <item x="318"/>
        <item x="319"/>
        <item x="320"/>
        <item x="321"/>
        <item x="322"/>
        <item x="323"/>
        <item x="324"/>
        <item x="325"/>
        <item x="326"/>
        <item x="327"/>
        <item x="328"/>
        <item x="329"/>
        <item x="330"/>
        <item x="331"/>
        <item x="332"/>
        <item x="333"/>
        <item x="334"/>
        <item x="335"/>
        <item x="336"/>
        <item x="337"/>
        <item x="338"/>
        <item x="339"/>
        <item x="340"/>
        <item x="341"/>
        <item x="342"/>
        <item x="343"/>
        <item x="344"/>
        <item x="345"/>
        <item x="346"/>
        <item x="347"/>
        <item x="348"/>
        <item x="349"/>
        <item x="350"/>
        <item x="351"/>
        <item x="352"/>
        <item x="353"/>
        <item x="354"/>
        <item x="355"/>
        <item x="356"/>
        <item x="357"/>
        <item x="358"/>
        <item x="359"/>
        <item x="360"/>
        <item x="361"/>
        <item x="362"/>
        <item x="363"/>
        <item x="364"/>
        <item x="365"/>
        <item x="366"/>
        <item x="367"/>
        <item t="default"/>
      </items>
    </pivotField>
    <pivotField showAll="0">
      <items count="15">
        <item x="0"/>
        <item x="1"/>
        <item x="2"/>
        <item x="3"/>
        <item x="4"/>
        <item x="5"/>
        <item x="6"/>
        <item x="7"/>
        <item x="8"/>
        <item x="9"/>
        <item x="10"/>
        <item x="11"/>
        <item x="12"/>
        <item x="13"/>
        <item t="default"/>
      </items>
    </pivotField>
  </pivotFields>
  <rowFields count="1">
    <field x="14"/>
  </rowFields>
  <rowItems count="8">
    <i>
      <x v="2"/>
    </i>
    <i>
      <x v="5"/>
    </i>
    <i>
      <x/>
    </i>
    <i>
      <x v="3"/>
    </i>
    <i>
      <x v="4"/>
    </i>
    <i>
      <x v="6"/>
    </i>
    <i>
      <x v="1"/>
    </i>
    <i t="grand">
      <x/>
    </i>
  </rowItems>
  <colItems count="1">
    <i/>
  </colItems>
  <dataFields count="1">
    <dataField name="Sum of Profit" fld="7" baseField="0" baseItem="0"/>
  </dataFields>
  <formats count="1">
    <format dxfId="7">
      <pivotArea outline="0" collapsedLevelsAreSubtotals="1" fieldPosition="0"/>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5.xml><?xml version="1.0" encoding="utf-8"?>
<pivotTableDefinition xmlns="http://schemas.openxmlformats.org/spreadsheetml/2006/main" xmlns:mc="http://schemas.openxmlformats.org/markup-compatibility/2006" xmlns:xr="http://schemas.microsoft.com/office/spreadsheetml/2014/revision" mc:Ignorable="xr" xr:uid="{97037FEE-24B6-48A1-9A69-77F86A78D6EC}" name="PivotTable6" cacheId="8" applyNumberFormats="0" applyBorderFormats="0" applyFontFormats="0" applyPatternFormats="0" applyAlignmentFormats="0" applyWidthHeightFormats="1" dataCaption="Values" updatedVersion="8" minRefreshableVersion="3" useAutoFormatting="1" itemPrintTitles="1" createdVersion="8" indent="0" outline="1" outlineData="1" multipleFieldFilters="0" chartFormat="5">
  <location ref="G17:H24" firstHeaderRow="1" firstDataRow="1" firstDataCol="1"/>
  <pivotFields count="17">
    <pivotField numFmtId="14" showAll="0">
      <items count="126">
        <item x="0"/>
        <item x="1"/>
        <item x="2"/>
        <item x="3"/>
        <item x="4"/>
        <item x="5"/>
        <item x="6"/>
        <item x="7"/>
        <item x="8"/>
        <item x="9"/>
        <item x="10"/>
        <item x="11"/>
        <item x="12"/>
        <item x="13"/>
        <item x="14"/>
        <item x="15"/>
        <item x="16"/>
        <item x="17"/>
        <item x="18"/>
        <item x="19"/>
        <item x="21"/>
        <item x="22"/>
        <item x="23"/>
        <item x="24"/>
        <item x="25"/>
        <item x="27"/>
        <item x="28"/>
        <item x="29"/>
        <item x="30"/>
        <item x="31"/>
        <item x="32"/>
        <item x="33"/>
        <item x="34"/>
        <item x="35"/>
        <item x="36"/>
        <item x="37"/>
        <item x="38"/>
        <item x="39"/>
        <item x="40"/>
        <item x="41"/>
        <item x="43"/>
        <item x="44"/>
        <item x="45"/>
        <item x="46"/>
        <item x="48"/>
        <item x="49"/>
        <item x="50"/>
        <item x="51"/>
        <item x="52"/>
        <item x="53"/>
        <item x="54"/>
        <item x="55"/>
        <item x="56"/>
        <item x="57"/>
        <item x="58"/>
        <item x="59"/>
        <item x="60"/>
        <item x="61"/>
        <item x="62"/>
        <item x="63"/>
        <item x="64"/>
        <item x="65"/>
        <item x="66"/>
        <item x="67"/>
        <item x="68"/>
        <item x="69"/>
        <item x="71"/>
        <item x="72"/>
        <item x="73"/>
        <item x="74"/>
        <item x="75"/>
        <item x="20"/>
        <item x="76"/>
        <item x="77"/>
        <item x="78"/>
        <item x="79"/>
        <item x="80"/>
        <item x="81"/>
        <item x="82"/>
        <item x="42"/>
        <item x="83"/>
        <item x="84"/>
        <item x="85"/>
        <item x="86"/>
        <item x="87"/>
        <item x="88"/>
        <item x="89"/>
        <item x="90"/>
        <item x="91"/>
        <item x="92"/>
        <item x="93"/>
        <item x="94"/>
        <item x="95"/>
        <item x="96"/>
        <item x="97"/>
        <item x="26"/>
        <item x="70"/>
        <item x="98"/>
        <item x="99"/>
        <item x="100"/>
        <item x="101"/>
        <item x="102"/>
        <item x="47"/>
        <item x="103"/>
        <item x="104"/>
        <item x="105"/>
        <item x="106"/>
        <item x="107"/>
        <item x="108"/>
        <item x="109"/>
        <item x="110"/>
        <item x="111"/>
        <item x="112"/>
        <item x="113"/>
        <item x="114"/>
        <item x="115"/>
        <item x="116"/>
        <item x="117"/>
        <item x="118"/>
        <item x="119"/>
        <item x="120"/>
        <item x="121"/>
        <item x="122"/>
        <item x="123"/>
        <item x="124"/>
        <item t="default"/>
      </items>
    </pivotField>
    <pivotField showAll="0">
      <items count="16">
        <item x="13"/>
        <item x="14"/>
        <item x="3"/>
        <item x="7"/>
        <item x="0"/>
        <item x="6"/>
        <item x="10"/>
        <item x="11"/>
        <item x="8"/>
        <item x="9"/>
        <item x="2"/>
        <item x="5"/>
        <item x="4"/>
        <item x="1"/>
        <item x="12"/>
        <item t="default"/>
      </items>
    </pivotField>
    <pivotField showAll="0"/>
    <pivotField showAll="0"/>
    <pivotField dataField="1" showAll="0"/>
    <pivotField showAll="0"/>
    <pivotField showAll="0"/>
    <pivotField showAll="0"/>
    <pivotField showAll="0">
      <items count="4">
        <item x="1"/>
        <item x="0"/>
        <item x="2"/>
        <item t="default"/>
      </items>
    </pivotField>
    <pivotField showAll="0">
      <items count="6">
        <item x="0"/>
        <item x="1"/>
        <item x="2"/>
        <item x="4"/>
        <item x="3"/>
        <item t="default"/>
      </items>
    </pivotField>
    <pivotField showAll="0"/>
    <pivotField showAll="0"/>
    <pivotField showAll="0"/>
    <pivotField axis="axisRow" showAll="0">
      <items count="7">
        <item x="1"/>
        <item x="2"/>
        <item x="0"/>
        <item x="5"/>
        <item x="4"/>
        <item x="3"/>
        <item t="default"/>
      </items>
    </pivotField>
    <pivotField showAll="0"/>
    <pivotField showAll="0">
      <items count="369">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 x="114"/>
        <item x="115"/>
        <item x="116"/>
        <item x="117"/>
        <item x="118"/>
        <item x="119"/>
        <item x="120"/>
        <item x="121"/>
        <item x="122"/>
        <item x="123"/>
        <item x="124"/>
        <item x="125"/>
        <item x="126"/>
        <item x="127"/>
        <item x="128"/>
        <item x="129"/>
        <item x="130"/>
        <item x="131"/>
        <item x="132"/>
        <item x="133"/>
        <item x="134"/>
        <item x="135"/>
        <item x="136"/>
        <item x="137"/>
        <item x="138"/>
        <item x="139"/>
        <item x="140"/>
        <item x="141"/>
        <item x="142"/>
        <item x="143"/>
        <item x="144"/>
        <item x="145"/>
        <item x="146"/>
        <item x="147"/>
        <item x="148"/>
        <item x="149"/>
        <item x="150"/>
        <item x="151"/>
        <item x="152"/>
        <item x="153"/>
        <item x="154"/>
        <item x="155"/>
        <item x="156"/>
        <item x="157"/>
        <item x="158"/>
        <item x="159"/>
        <item x="160"/>
        <item x="161"/>
        <item x="162"/>
        <item x="163"/>
        <item x="164"/>
        <item x="165"/>
        <item x="166"/>
        <item x="167"/>
        <item x="168"/>
        <item x="169"/>
        <item x="170"/>
        <item x="171"/>
        <item x="172"/>
        <item x="173"/>
        <item x="174"/>
        <item x="175"/>
        <item x="176"/>
        <item x="177"/>
        <item x="178"/>
        <item x="179"/>
        <item x="180"/>
        <item x="181"/>
        <item x="182"/>
        <item x="183"/>
        <item x="184"/>
        <item x="185"/>
        <item x="186"/>
        <item x="187"/>
        <item x="188"/>
        <item x="189"/>
        <item x="190"/>
        <item x="191"/>
        <item x="192"/>
        <item x="193"/>
        <item x="194"/>
        <item x="195"/>
        <item x="196"/>
        <item x="197"/>
        <item x="198"/>
        <item x="199"/>
        <item x="200"/>
        <item x="201"/>
        <item x="202"/>
        <item x="203"/>
        <item x="204"/>
        <item x="205"/>
        <item x="206"/>
        <item x="207"/>
        <item x="208"/>
        <item x="209"/>
        <item x="210"/>
        <item x="211"/>
        <item x="212"/>
        <item x="213"/>
        <item x="214"/>
        <item x="215"/>
        <item x="216"/>
        <item x="217"/>
        <item x="218"/>
        <item x="219"/>
        <item x="220"/>
        <item x="221"/>
        <item x="222"/>
        <item x="223"/>
        <item x="224"/>
        <item x="225"/>
        <item x="226"/>
        <item x="227"/>
        <item x="228"/>
        <item x="229"/>
        <item x="230"/>
        <item x="231"/>
        <item x="232"/>
        <item x="233"/>
        <item x="234"/>
        <item x="235"/>
        <item x="236"/>
        <item x="237"/>
        <item x="238"/>
        <item x="239"/>
        <item x="240"/>
        <item x="241"/>
        <item x="242"/>
        <item x="243"/>
        <item x="244"/>
        <item x="245"/>
        <item x="246"/>
        <item x="247"/>
        <item x="248"/>
        <item x="249"/>
        <item x="250"/>
        <item x="251"/>
        <item x="252"/>
        <item x="253"/>
        <item x="254"/>
        <item x="255"/>
        <item x="256"/>
        <item x="257"/>
        <item x="258"/>
        <item x="259"/>
        <item x="260"/>
        <item x="261"/>
        <item x="262"/>
        <item x="263"/>
        <item x="264"/>
        <item x="265"/>
        <item x="266"/>
        <item x="267"/>
        <item x="268"/>
        <item x="269"/>
        <item x="270"/>
        <item x="271"/>
        <item x="272"/>
        <item x="273"/>
        <item x="274"/>
        <item x="275"/>
        <item x="276"/>
        <item x="277"/>
        <item x="278"/>
        <item x="279"/>
        <item x="280"/>
        <item x="281"/>
        <item x="282"/>
        <item x="283"/>
        <item x="284"/>
        <item x="285"/>
        <item x="286"/>
        <item x="287"/>
        <item x="288"/>
        <item x="289"/>
        <item x="290"/>
        <item x="291"/>
        <item x="292"/>
        <item x="293"/>
        <item x="294"/>
        <item x="295"/>
        <item x="296"/>
        <item x="297"/>
        <item x="298"/>
        <item x="299"/>
        <item x="300"/>
        <item x="301"/>
        <item x="302"/>
        <item x="303"/>
        <item x="304"/>
        <item x="305"/>
        <item x="306"/>
        <item x="307"/>
        <item x="308"/>
        <item x="309"/>
        <item x="310"/>
        <item x="311"/>
        <item x="312"/>
        <item x="313"/>
        <item x="314"/>
        <item x="315"/>
        <item x="316"/>
        <item x="317"/>
        <item x="318"/>
        <item x="319"/>
        <item x="320"/>
        <item x="321"/>
        <item x="322"/>
        <item x="323"/>
        <item x="324"/>
        <item x="325"/>
        <item x="326"/>
        <item x="327"/>
        <item x="328"/>
        <item x="329"/>
        <item x="330"/>
        <item x="331"/>
        <item x="332"/>
        <item x="333"/>
        <item x="334"/>
        <item x="335"/>
        <item x="336"/>
        <item x="337"/>
        <item x="338"/>
        <item x="339"/>
        <item x="340"/>
        <item x="341"/>
        <item x="342"/>
        <item x="343"/>
        <item x="344"/>
        <item x="345"/>
        <item x="346"/>
        <item x="347"/>
        <item x="348"/>
        <item x="349"/>
        <item x="350"/>
        <item x="351"/>
        <item x="352"/>
        <item x="353"/>
        <item x="354"/>
        <item x="355"/>
        <item x="356"/>
        <item x="357"/>
        <item x="358"/>
        <item x="359"/>
        <item x="360"/>
        <item x="361"/>
        <item x="362"/>
        <item x="363"/>
        <item x="364"/>
        <item x="365"/>
        <item x="366"/>
        <item x="367"/>
        <item t="default"/>
      </items>
    </pivotField>
    <pivotField showAll="0">
      <items count="15">
        <item x="0"/>
        <item x="1"/>
        <item x="2"/>
        <item x="3"/>
        <item x="4"/>
        <item x="5"/>
        <item x="6"/>
        <item x="7"/>
        <item x="8"/>
        <item x="9"/>
        <item x="10"/>
        <item x="11"/>
        <item x="12"/>
        <item x="13"/>
        <item t="default"/>
      </items>
    </pivotField>
  </pivotFields>
  <rowFields count="1">
    <field x="13"/>
  </rowFields>
  <rowItems count="7">
    <i>
      <x/>
    </i>
    <i>
      <x v="1"/>
    </i>
    <i>
      <x v="2"/>
    </i>
    <i>
      <x v="3"/>
    </i>
    <i>
      <x v="4"/>
    </i>
    <i>
      <x v="5"/>
    </i>
    <i t="grand">
      <x/>
    </i>
  </rowItems>
  <colItems count="1">
    <i/>
  </colItems>
  <dataFields count="1">
    <dataField name="Sum of Total_Sales" fld="4" baseField="0" baseItem="0"/>
  </dataFields>
  <formats count="2">
    <format dxfId="9">
      <pivotArea outline="0" collapsedLevelsAreSubtotals="1" fieldPosition="0"/>
    </format>
    <format dxfId="8">
      <pivotArea grandRow="1" outline="0" collapsedLevelsAreSubtotals="1" fieldPosition="0"/>
    </format>
  </formats>
  <chartFormats count="2">
    <chartFormat chart="4" format="2" series="1">
      <pivotArea type="data" outline="0" fieldPosition="0">
        <references count="1">
          <reference field="4294967294" count="1" selected="0">
            <x v="0"/>
          </reference>
        </references>
      </pivotArea>
    </chartFormat>
    <chartFormat chart="4" format="3">
      <pivotArea type="data" outline="0" fieldPosition="0">
        <references count="2">
          <reference field="4294967294" count="1" selected="0">
            <x v="0"/>
          </reference>
          <reference field="13" count="1" selected="0">
            <x v="2"/>
          </reference>
        </references>
      </pivotArea>
    </chartFormat>
  </chart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6.xml><?xml version="1.0" encoding="utf-8"?>
<pivotTableDefinition xmlns="http://schemas.openxmlformats.org/spreadsheetml/2006/main" xmlns:mc="http://schemas.openxmlformats.org/markup-compatibility/2006" xmlns:xr="http://schemas.microsoft.com/office/spreadsheetml/2014/revision" mc:Ignorable="xr" xr:uid="{9D3F36F9-B56B-4B02-BDF0-E1F5A9ABA90A}" name="PivotTable5" cacheId="8" applyNumberFormats="0" applyBorderFormats="0" applyFontFormats="0" applyPatternFormats="0" applyAlignmentFormats="0" applyWidthHeightFormats="1" dataCaption="Values" updatedVersion="8" minRefreshableVersion="3" useAutoFormatting="1" itemPrintTitles="1" createdVersion="8" indent="0" outline="1" outlineData="1" multipleFieldFilters="0">
  <location ref="G11:H15" firstHeaderRow="1" firstDataRow="1" firstDataCol="1"/>
  <pivotFields count="17">
    <pivotField numFmtId="14" showAll="0">
      <items count="126">
        <item x="0"/>
        <item x="1"/>
        <item x="2"/>
        <item x="3"/>
        <item x="4"/>
        <item x="5"/>
        <item x="6"/>
        <item x="7"/>
        <item x="8"/>
        <item x="9"/>
        <item x="10"/>
        <item x="11"/>
        <item x="12"/>
        <item x="13"/>
        <item x="14"/>
        <item x="15"/>
        <item x="16"/>
        <item x="17"/>
        <item x="18"/>
        <item x="19"/>
        <item x="21"/>
        <item x="22"/>
        <item x="23"/>
        <item x="24"/>
        <item x="25"/>
        <item x="27"/>
        <item x="28"/>
        <item x="29"/>
        <item x="30"/>
        <item x="31"/>
        <item x="32"/>
        <item x="33"/>
        <item x="34"/>
        <item x="35"/>
        <item x="36"/>
        <item x="37"/>
        <item x="38"/>
        <item x="39"/>
        <item x="40"/>
        <item x="41"/>
        <item x="43"/>
        <item x="44"/>
        <item x="45"/>
        <item x="46"/>
        <item x="48"/>
        <item x="49"/>
        <item x="50"/>
        <item x="51"/>
        <item x="52"/>
        <item x="53"/>
        <item x="54"/>
        <item x="55"/>
        <item x="56"/>
        <item x="57"/>
        <item x="58"/>
        <item x="59"/>
        <item x="60"/>
        <item x="61"/>
        <item x="62"/>
        <item x="63"/>
        <item x="64"/>
        <item x="65"/>
        <item x="66"/>
        <item x="67"/>
        <item x="68"/>
        <item x="69"/>
        <item x="71"/>
        <item x="72"/>
        <item x="73"/>
        <item x="74"/>
        <item x="75"/>
        <item x="20"/>
        <item x="76"/>
        <item x="77"/>
        <item x="78"/>
        <item x="79"/>
        <item x="80"/>
        <item x="81"/>
        <item x="82"/>
        <item x="42"/>
        <item x="83"/>
        <item x="84"/>
        <item x="85"/>
        <item x="86"/>
        <item x="87"/>
        <item x="88"/>
        <item x="89"/>
        <item x="90"/>
        <item x="91"/>
        <item x="92"/>
        <item x="93"/>
        <item x="94"/>
        <item x="95"/>
        <item x="96"/>
        <item x="97"/>
        <item x="26"/>
        <item x="70"/>
        <item x="98"/>
        <item x="99"/>
        <item x="100"/>
        <item x="101"/>
        <item x="102"/>
        <item x="47"/>
        <item x="103"/>
        <item x="104"/>
        <item x="105"/>
        <item x="106"/>
        <item x="107"/>
        <item x="108"/>
        <item x="109"/>
        <item x="110"/>
        <item x="111"/>
        <item x="112"/>
        <item x="113"/>
        <item x="114"/>
        <item x="115"/>
        <item x="116"/>
        <item x="117"/>
        <item x="118"/>
        <item x="119"/>
        <item x="120"/>
        <item x="121"/>
        <item x="122"/>
        <item x="123"/>
        <item x="124"/>
        <item t="default"/>
      </items>
    </pivotField>
    <pivotField dataField="1" showAll="0">
      <items count="16">
        <item x="13"/>
        <item x="14"/>
        <item x="3"/>
        <item x="7"/>
        <item x="0"/>
        <item x="6"/>
        <item x="10"/>
        <item x="11"/>
        <item x="8"/>
        <item x="9"/>
        <item x="2"/>
        <item x="5"/>
        <item x="4"/>
        <item x="1"/>
        <item x="12"/>
        <item t="default"/>
      </items>
    </pivotField>
    <pivotField showAll="0"/>
    <pivotField showAll="0"/>
    <pivotField showAll="0"/>
    <pivotField showAll="0"/>
    <pivotField showAll="0"/>
    <pivotField showAll="0"/>
    <pivotField axis="axisRow" showAll="0">
      <items count="4">
        <item x="1"/>
        <item x="0"/>
        <item x="2"/>
        <item t="default"/>
      </items>
    </pivotField>
    <pivotField showAll="0">
      <items count="6">
        <item x="0"/>
        <item x="1"/>
        <item x="2"/>
        <item x="4"/>
        <item x="3"/>
        <item t="default"/>
      </items>
    </pivotField>
    <pivotField showAll="0"/>
    <pivotField showAll="0"/>
    <pivotField showAll="0"/>
    <pivotField showAll="0">
      <items count="7">
        <item x="1"/>
        <item x="2"/>
        <item x="0"/>
        <item x="5"/>
        <item x="4"/>
        <item x="3"/>
        <item t="default"/>
      </items>
    </pivotField>
    <pivotField showAll="0"/>
    <pivotField showAll="0">
      <items count="369">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 x="114"/>
        <item x="115"/>
        <item x="116"/>
        <item x="117"/>
        <item x="118"/>
        <item x="119"/>
        <item x="120"/>
        <item x="121"/>
        <item x="122"/>
        <item x="123"/>
        <item x="124"/>
        <item x="125"/>
        <item x="126"/>
        <item x="127"/>
        <item x="128"/>
        <item x="129"/>
        <item x="130"/>
        <item x="131"/>
        <item x="132"/>
        <item x="133"/>
        <item x="134"/>
        <item x="135"/>
        <item x="136"/>
        <item x="137"/>
        <item x="138"/>
        <item x="139"/>
        <item x="140"/>
        <item x="141"/>
        <item x="142"/>
        <item x="143"/>
        <item x="144"/>
        <item x="145"/>
        <item x="146"/>
        <item x="147"/>
        <item x="148"/>
        <item x="149"/>
        <item x="150"/>
        <item x="151"/>
        <item x="152"/>
        <item x="153"/>
        <item x="154"/>
        <item x="155"/>
        <item x="156"/>
        <item x="157"/>
        <item x="158"/>
        <item x="159"/>
        <item x="160"/>
        <item x="161"/>
        <item x="162"/>
        <item x="163"/>
        <item x="164"/>
        <item x="165"/>
        <item x="166"/>
        <item x="167"/>
        <item x="168"/>
        <item x="169"/>
        <item x="170"/>
        <item x="171"/>
        <item x="172"/>
        <item x="173"/>
        <item x="174"/>
        <item x="175"/>
        <item x="176"/>
        <item x="177"/>
        <item x="178"/>
        <item x="179"/>
        <item x="180"/>
        <item x="181"/>
        <item x="182"/>
        <item x="183"/>
        <item x="184"/>
        <item x="185"/>
        <item x="186"/>
        <item x="187"/>
        <item x="188"/>
        <item x="189"/>
        <item x="190"/>
        <item x="191"/>
        <item x="192"/>
        <item x="193"/>
        <item x="194"/>
        <item x="195"/>
        <item x="196"/>
        <item x="197"/>
        <item x="198"/>
        <item x="199"/>
        <item x="200"/>
        <item x="201"/>
        <item x="202"/>
        <item x="203"/>
        <item x="204"/>
        <item x="205"/>
        <item x="206"/>
        <item x="207"/>
        <item x="208"/>
        <item x="209"/>
        <item x="210"/>
        <item x="211"/>
        <item x="212"/>
        <item x="213"/>
        <item x="214"/>
        <item x="215"/>
        <item x="216"/>
        <item x="217"/>
        <item x="218"/>
        <item x="219"/>
        <item x="220"/>
        <item x="221"/>
        <item x="222"/>
        <item x="223"/>
        <item x="224"/>
        <item x="225"/>
        <item x="226"/>
        <item x="227"/>
        <item x="228"/>
        <item x="229"/>
        <item x="230"/>
        <item x="231"/>
        <item x="232"/>
        <item x="233"/>
        <item x="234"/>
        <item x="235"/>
        <item x="236"/>
        <item x="237"/>
        <item x="238"/>
        <item x="239"/>
        <item x="240"/>
        <item x="241"/>
        <item x="242"/>
        <item x="243"/>
        <item x="244"/>
        <item x="245"/>
        <item x="246"/>
        <item x="247"/>
        <item x="248"/>
        <item x="249"/>
        <item x="250"/>
        <item x="251"/>
        <item x="252"/>
        <item x="253"/>
        <item x="254"/>
        <item x="255"/>
        <item x="256"/>
        <item x="257"/>
        <item x="258"/>
        <item x="259"/>
        <item x="260"/>
        <item x="261"/>
        <item x="262"/>
        <item x="263"/>
        <item x="264"/>
        <item x="265"/>
        <item x="266"/>
        <item x="267"/>
        <item x="268"/>
        <item x="269"/>
        <item x="270"/>
        <item x="271"/>
        <item x="272"/>
        <item x="273"/>
        <item x="274"/>
        <item x="275"/>
        <item x="276"/>
        <item x="277"/>
        <item x="278"/>
        <item x="279"/>
        <item x="280"/>
        <item x="281"/>
        <item x="282"/>
        <item x="283"/>
        <item x="284"/>
        <item x="285"/>
        <item x="286"/>
        <item x="287"/>
        <item x="288"/>
        <item x="289"/>
        <item x="290"/>
        <item x="291"/>
        <item x="292"/>
        <item x="293"/>
        <item x="294"/>
        <item x="295"/>
        <item x="296"/>
        <item x="297"/>
        <item x="298"/>
        <item x="299"/>
        <item x="300"/>
        <item x="301"/>
        <item x="302"/>
        <item x="303"/>
        <item x="304"/>
        <item x="305"/>
        <item x="306"/>
        <item x="307"/>
        <item x="308"/>
        <item x="309"/>
        <item x="310"/>
        <item x="311"/>
        <item x="312"/>
        <item x="313"/>
        <item x="314"/>
        <item x="315"/>
        <item x="316"/>
        <item x="317"/>
        <item x="318"/>
        <item x="319"/>
        <item x="320"/>
        <item x="321"/>
        <item x="322"/>
        <item x="323"/>
        <item x="324"/>
        <item x="325"/>
        <item x="326"/>
        <item x="327"/>
        <item x="328"/>
        <item x="329"/>
        <item x="330"/>
        <item x="331"/>
        <item x="332"/>
        <item x="333"/>
        <item x="334"/>
        <item x="335"/>
        <item x="336"/>
        <item x="337"/>
        <item x="338"/>
        <item x="339"/>
        <item x="340"/>
        <item x="341"/>
        <item x="342"/>
        <item x="343"/>
        <item x="344"/>
        <item x="345"/>
        <item x="346"/>
        <item x="347"/>
        <item x="348"/>
        <item x="349"/>
        <item x="350"/>
        <item x="351"/>
        <item x="352"/>
        <item x="353"/>
        <item x="354"/>
        <item x="355"/>
        <item x="356"/>
        <item x="357"/>
        <item x="358"/>
        <item x="359"/>
        <item x="360"/>
        <item x="361"/>
        <item x="362"/>
        <item x="363"/>
        <item x="364"/>
        <item x="365"/>
        <item x="366"/>
        <item x="367"/>
        <item t="default"/>
      </items>
    </pivotField>
    <pivotField showAll="0">
      <items count="15">
        <item x="0"/>
        <item x="1"/>
        <item x="2"/>
        <item x="3"/>
        <item x="4"/>
        <item x="5"/>
        <item x="6"/>
        <item x="7"/>
        <item x="8"/>
        <item x="9"/>
        <item x="10"/>
        <item x="11"/>
        <item x="12"/>
        <item x="13"/>
        <item t="default"/>
      </items>
    </pivotField>
  </pivotFields>
  <rowFields count="1">
    <field x="8"/>
  </rowFields>
  <rowItems count="4">
    <i>
      <x/>
    </i>
    <i>
      <x v="1"/>
    </i>
    <i>
      <x v="2"/>
    </i>
    <i t="grand">
      <x/>
    </i>
  </rowItems>
  <colItems count="1">
    <i/>
  </colItems>
  <dataFields count="1">
    <dataField name="Count of Product" fld="1" subtotal="count" baseField="0" baseItem="0"/>
  </dataFields>
  <formats count="3">
    <format dxfId="12">
      <pivotArea outline="0" collapsedLevelsAreSubtotals="1" fieldPosition="0"/>
    </format>
    <format dxfId="11">
      <pivotArea collapsedLevelsAreSubtotals="1" fieldPosition="0">
        <references count="1">
          <reference field="8" count="0"/>
        </references>
      </pivotArea>
    </format>
    <format dxfId="10">
      <pivotArea grandRow="1" outline="0" collapsedLevelsAreSubtotals="1" fieldPosition="0"/>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7.xml><?xml version="1.0" encoding="utf-8"?>
<pivotTableDefinition xmlns="http://schemas.openxmlformats.org/spreadsheetml/2006/main" xmlns:mc="http://schemas.openxmlformats.org/markup-compatibility/2006" xmlns:xr="http://schemas.microsoft.com/office/spreadsheetml/2014/revision" mc:Ignorable="xr" xr:uid="{0131ADE4-52DB-4215-9836-6EC6A704C550}" name="PivotTable4" cacheId="8" applyNumberFormats="0" applyBorderFormats="0" applyFontFormats="0" applyPatternFormats="0" applyAlignmentFormats="0" applyWidthHeightFormats="1" dataCaption="Values" updatedVersion="8" minRefreshableVersion="3" useAutoFormatting="1" itemPrintTitles="1" createdVersion="8" indent="0" outline="1" outlineData="1" multipleFieldFilters="0">
  <location ref="G3:H9" firstHeaderRow="1" firstDataRow="1" firstDataCol="1"/>
  <pivotFields count="17">
    <pivotField numFmtId="14" showAll="0">
      <items count="126">
        <item x="0"/>
        <item x="1"/>
        <item x="2"/>
        <item x="3"/>
        <item x="4"/>
        <item x="5"/>
        <item x="6"/>
        <item x="7"/>
        <item x="8"/>
        <item x="9"/>
        <item x="10"/>
        <item x="11"/>
        <item x="12"/>
        <item x="13"/>
        <item x="14"/>
        <item x="15"/>
        <item x="16"/>
        <item x="17"/>
        <item x="18"/>
        <item x="19"/>
        <item x="21"/>
        <item x="22"/>
        <item x="23"/>
        <item x="24"/>
        <item x="25"/>
        <item x="27"/>
        <item x="28"/>
        <item x="29"/>
        <item x="30"/>
        <item x="31"/>
        <item x="32"/>
        <item x="33"/>
        <item x="34"/>
        <item x="35"/>
        <item x="36"/>
        <item x="37"/>
        <item x="38"/>
        <item x="39"/>
        <item x="40"/>
        <item x="41"/>
        <item x="43"/>
        <item x="44"/>
        <item x="45"/>
        <item x="46"/>
        <item x="48"/>
        <item x="49"/>
        <item x="50"/>
        <item x="51"/>
        <item x="52"/>
        <item x="53"/>
        <item x="54"/>
        <item x="55"/>
        <item x="56"/>
        <item x="57"/>
        <item x="58"/>
        <item x="59"/>
        <item x="60"/>
        <item x="61"/>
        <item x="62"/>
        <item x="63"/>
        <item x="64"/>
        <item x="65"/>
        <item x="66"/>
        <item x="67"/>
        <item x="68"/>
        <item x="69"/>
        <item x="71"/>
        <item x="72"/>
        <item x="73"/>
        <item x="74"/>
        <item x="75"/>
        <item x="20"/>
        <item x="76"/>
        <item x="77"/>
        <item x="78"/>
        <item x="79"/>
        <item x="80"/>
        <item x="81"/>
        <item x="82"/>
        <item x="42"/>
        <item x="83"/>
        <item x="84"/>
        <item x="85"/>
        <item x="86"/>
        <item x="87"/>
        <item x="88"/>
        <item x="89"/>
        <item x="90"/>
        <item x="91"/>
        <item x="92"/>
        <item x="93"/>
        <item x="94"/>
        <item x="95"/>
        <item x="96"/>
        <item x="97"/>
        <item x="26"/>
        <item x="70"/>
        <item x="98"/>
        <item x="99"/>
        <item x="100"/>
        <item x="101"/>
        <item x="102"/>
        <item x="47"/>
        <item x="103"/>
        <item x="104"/>
        <item x="105"/>
        <item x="106"/>
        <item x="107"/>
        <item x="108"/>
        <item x="109"/>
        <item x="110"/>
        <item x="111"/>
        <item x="112"/>
        <item x="113"/>
        <item x="114"/>
        <item x="115"/>
        <item x="116"/>
        <item x="117"/>
        <item x="118"/>
        <item x="119"/>
        <item x="120"/>
        <item x="121"/>
        <item x="122"/>
        <item x="123"/>
        <item x="124"/>
        <item t="default"/>
      </items>
    </pivotField>
    <pivotField showAll="0">
      <items count="16">
        <item x="13"/>
        <item x="14"/>
        <item x="3"/>
        <item x="7"/>
        <item x="0"/>
        <item x="6"/>
        <item x="10"/>
        <item x="11"/>
        <item x="8"/>
        <item x="9"/>
        <item x="2"/>
        <item x="5"/>
        <item x="4"/>
        <item x="1"/>
        <item x="12"/>
        <item t="default"/>
      </items>
    </pivotField>
    <pivotField showAll="0"/>
    <pivotField showAll="0"/>
    <pivotField showAll="0"/>
    <pivotField showAll="0"/>
    <pivotField showAll="0"/>
    <pivotField dataField="1" showAll="0"/>
    <pivotField showAll="0"/>
    <pivotField axis="axisRow" showAll="0" sortType="ascending">
      <items count="6">
        <item x="0"/>
        <item x="1"/>
        <item x="2"/>
        <item x="4"/>
        <item x="3"/>
        <item t="default"/>
      </items>
      <autoSortScope>
        <pivotArea dataOnly="0" outline="0" fieldPosition="0">
          <references count="1">
            <reference field="4294967294" count="1" selected="0">
              <x v="0"/>
            </reference>
          </references>
        </pivotArea>
      </autoSortScope>
    </pivotField>
    <pivotField showAll="0"/>
    <pivotField showAll="0"/>
    <pivotField showAll="0"/>
    <pivotField showAll="0">
      <items count="7">
        <item x="1"/>
        <item x="2"/>
        <item x="0"/>
        <item x="5"/>
        <item x="4"/>
        <item x="3"/>
        <item t="default"/>
      </items>
    </pivotField>
    <pivotField showAll="0"/>
    <pivotField showAll="0">
      <items count="369">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 x="114"/>
        <item x="115"/>
        <item x="116"/>
        <item x="117"/>
        <item x="118"/>
        <item x="119"/>
        <item x="120"/>
        <item x="121"/>
        <item x="122"/>
        <item x="123"/>
        <item x="124"/>
        <item x="125"/>
        <item x="126"/>
        <item x="127"/>
        <item x="128"/>
        <item x="129"/>
        <item x="130"/>
        <item x="131"/>
        <item x="132"/>
        <item x="133"/>
        <item x="134"/>
        <item x="135"/>
        <item x="136"/>
        <item x="137"/>
        <item x="138"/>
        <item x="139"/>
        <item x="140"/>
        <item x="141"/>
        <item x="142"/>
        <item x="143"/>
        <item x="144"/>
        <item x="145"/>
        <item x="146"/>
        <item x="147"/>
        <item x="148"/>
        <item x="149"/>
        <item x="150"/>
        <item x="151"/>
        <item x="152"/>
        <item x="153"/>
        <item x="154"/>
        <item x="155"/>
        <item x="156"/>
        <item x="157"/>
        <item x="158"/>
        <item x="159"/>
        <item x="160"/>
        <item x="161"/>
        <item x="162"/>
        <item x="163"/>
        <item x="164"/>
        <item x="165"/>
        <item x="166"/>
        <item x="167"/>
        <item x="168"/>
        <item x="169"/>
        <item x="170"/>
        <item x="171"/>
        <item x="172"/>
        <item x="173"/>
        <item x="174"/>
        <item x="175"/>
        <item x="176"/>
        <item x="177"/>
        <item x="178"/>
        <item x="179"/>
        <item x="180"/>
        <item x="181"/>
        <item x="182"/>
        <item x="183"/>
        <item x="184"/>
        <item x="185"/>
        <item x="186"/>
        <item x="187"/>
        <item x="188"/>
        <item x="189"/>
        <item x="190"/>
        <item x="191"/>
        <item x="192"/>
        <item x="193"/>
        <item x="194"/>
        <item x="195"/>
        <item x="196"/>
        <item x="197"/>
        <item x="198"/>
        <item x="199"/>
        <item x="200"/>
        <item x="201"/>
        <item x="202"/>
        <item x="203"/>
        <item x="204"/>
        <item x="205"/>
        <item x="206"/>
        <item x="207"/>
        <item x="208"/>
        <item x="209"/>
        <item x="210"/>
        <item x="211"/>
        <item x="212"/>
        <item x="213"/>
        <item x="214"/>
        <item x="215"/>
        <item x="216"/>
        <item x="217"/>
        <item x="218"/>
        <item x="219"/>
        <item x="220"/>
        <item x="221"/>
        <item x="222"/>
        <item x="223"/>
        <item x="224"/>
        <item x="225"/>
        <item x="226"/>
        <item x="227"/>
        <item x="228"/>
        <item x="229"/>
        <item x="230"/>
        <item x="231"/>
        <item x="232"/>
        <item x="233"/>
        <item x="234"/>
        <item x="235"/>
        <item x="236"/>
        <item x="237"/>
        <item x="238"/>
        <item x="239"/>
        <item x="240"/>
        <item x="241"/>
        <item x="242"/>
        <item x="243"/>
        <item x="244"/>
        <item x="245"/>
        <item x="246"/>
        <item x="247"/>
        <item x="248"/>
        <item x="249"/>
        <item x="250"/>
        <item x="251"/>
        <item x="252"/>
        <item x="253"/>
        <item x="254"/>
        <item x="255"/>
        <item x="256"/>
        <item x="257"/>
        <item x="258"/>
        <item x="259"/>
        <item x="260"/>
        <item x="261"/>
        <item x="262"/>
        <item x="263"/>
        <item x="264"/>
        <item x="265"/>
        <item x="266"/>
        <item x="267"/>
        <item x="268"/>
        <item x="269"/>
        <item x="270"/>
        <item x="271"/>
        <item x="272"/>
        <item x="273"/>
        <item x="274"/>
        <item x="275"/>
        <item x="276"/>
        <item x="277"/>
        <item x="278"/>
        <item x="279"/>
        <item x="280"/>
        <item x="281"/>
        <item x="282"/>
        <item x="283"/>
        <item x="284"/>
        <item x="285"/>
        <item x="286"/>
        <item x="287"/>
        <item x="288"/>
        <item x="289"/>
        <item x="290"/>
        <item x="291"/>
        <item x="292"/>
        <item x="293"/>
        <item x="294"/>
        <item x="295"/>
        <item x="296"/>
        <item x="297"/>
        <item x="298"/>
        <item x="299"/>
        <item x="300"/>
        <item x="301"/>
        <item x="302"/>
        <item x="303"/>
        <item x="304"/>
        <item x="305"/>
        <item x="306"/>
        <item x="307"/>
        <item x="308"/>
        <item x="309"/>
        <item x="310"/>
        <item x="311"/>
        <item x="312"/>
        <item x="313"/>
        <item x="314"/>
        <item x="315"/>
        <item x="316"/>
        <item x="317"/>
        <item x="318"/>
        <item x="319"/>
        <item x="320"/>
        <item x="321"/>
        <item x="322"/>
        <item x="323"/>
        <item x="324"/>
        <item x="325"/>
        <item x="326"/>
        <item x="327"/>
        <item x="328"/>
        <item x="329"/>
        <item x="330"/>
        <item x="331"/>
        <item x="332"/>
        <item x="333"/>
        <item x="334"/>
        <item x="335"/>
        <item x="336"/>
        <item x="337"/>
        <item x="338"/>
        <item x="339"/>
        <item x="340"/>
        <item x="341"/>
        <item x="342"/>
        <item x="343"/>
        <item x="344"/>
        <item x="345"/>
        <item x="346"/>
        <item x="347"/>
        <item x="348"/>
        <item x="349"/>
        <item x="350"/>
        <item x="351"/>
        <item x="352"/>
        <item x="353"/>
        <item x="354"/>
        <item x="355"/>
        <item x="356"/>
        <item x="357"/>
        <item x="358"/>
        <item x="359"/>
        <item x="360"/>
        <item x="361"/>
        <item x="362"/>
        <item x="363"/>
        <item x="364"/>
        <item x="365"/>
        <item x="366"/>
        <item x="367"/>
        <item t="default"/>
      </items>
    </pivotField>
    <pivotField showAll="0">
      <items count="15">
        <item x="0"/>
        <item x="1"/>
        <item x="2"/>
        <item x="3"/>
        <item x="4"/>
        <item x="5"/>
        <item x="6"/>
        <item x="7"/>
        <item x="8"/>
        <item x="9"/>
        <item x="10"/>
        <item x="11"/>
        <item x="12"/>
        <item x="13"/>
        <item t="default"/>
      </items>
    </pivotField>
  </pivotFields>
  <rowFields count="1">
    <field x="9"/>
  </rowFields>
  <rowItems count="6">
    <i>
      <x v="3"/>
    </i>
    <i>
      <x v="4"/>
    </i>
    <i>
      <x v="1"/>
    </i>
    <i>
      <x v="2"/>
    </i>
    <i>
      <x/>
    </i>
    <i t="grand">
      <x/>
    </i>
  </rowItems>
  <colItems count="1">
    <i/>
  </colItems>
  <dataFields count="1">
    <dataField name="Sum of Profit" fld="7" baseField="0" baseItem="0"/>
  </dataFields>
  <formats count="1">
    <format dxfId="13">
      <pivotArea outline="0" collapsedLevelsAreSubtotals="1" fieldPosition="0"/>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8.xml><?xml version="1.0" encoding="utf-8"?>
<pivotTableDefinition xmlns="http://schemas.openxmlformats.org/spreadsheetml/2006/main" xmlns:mc="http://schemas.openxmlformats.org/markup-compatibility/2006" xmlns:xr="http://schemas.microsoft.com/office/spreadsheetml/2014/revision" mc:Ignorable="xr" xr:uid="{6AC66050-3BA0-488D-8FB7-BDCAB767C310}" name="PivotTable3" cacheId="8" applyNumberFormats="0" applyBorderFormats="0" applyFontFormats="0" applyPatternFormats="0" applyAlignmentFormats="0" applyWidthHeightFormats="1" dataCaption="Values" updatedVersion="8" minRefreshableVersion="3" useAutoFormatting="1" itemPrintTitles="1" createdVersion="8" indent="0" outline="1" outlineData="1" multipleFieldFilters="0">
  <location ref="D6:E22" firstHeaderRow="1" firstDataRow="1" firstDataCol="1"/>
  <pivotFields count="17">
    <pivotField numFmtId="14" showAll="0">
      <items count="126">
        <item x="0"/>
        <item x="1"/>
        <item x="2"/>
        <item x="3"/>
        <item x="4"/>
        <item x="5"/>
        <item x="6"/>
        <item x="7"/>
        <item x="8"/>
        <item x="9"/>
        <item x="10"/>
        <item x="11"/>
        <item x="12"/>
        <item x="13"/>
        <item x="14"/>
        <item x="15"/>
        <item x="16"/>
        <item x="17"/>
        <item x="18"/>
        <item x="19"/>
        <item x="21"/>
        <item x="22"/>
        <item x="23"/>
        <item x="24"/>
        <item x="25"/>
        <item x="27"/>
        <item x="28"/>
        <item x="29"/>
        <item x="30"/>
        <item x="31"/>
        <item x="32"/>
        <item x="33"/>
        <item x="34"/>
        <item x="35"/>
        <item x="36"/>
        <item x="37"/>
        <item x="38"/>
        <item x="39"/>
        <item x="40"/>
        <item x="41"/>
        <item x="43"/>
        <item x="44"/>
        <item x="45"/>
        <item x="46"/>
        <item x="48"/>
        <item x="49"/>
        <item x="50"/>
        <item x="51"/>
        <item x="52"/>
        <item x="53"/>
        <item x="54"/>
        <item x="55"/>
        <item x="56"/>
        <item x="57"/>
        <item x="58"/>
        <item x="59"/>
        <item x="60"/>
        <item x="61"/>
        <item x="62"/>
        <item x="63"/>
        <item x="64"/>
        <item x="65"/>
        <item x="66"/>
        <item x="67"/>
        <item x="68"/>
        <item x="69"/>
        <item x="71"/>
        <item x="72"/>
        <item x="73"/>
        <item x="74"/>
        <item x="75"/>
        <item x="20"/>
        <item x="76"/>
        <item x="77"/>
        <item x="78"/>
        <item x="79"/>
        <item x="80"/>
        <item x="81"/>
        <item x="82"/>
        <item x="42"/>
        <item x="83"/>
        <item x="84"/>
        <item x="85"/>
        <item x="86"/>
        <item x="87"/>
        <item x="88"/>
        <item x="89"/>
        <item x="90"/>
        <item x="91"/>
        <item x="92"/>
        <item x="93"/>
        <item x="94"/>
        <item x="95"/>
        <item x="96"/>
        <item x="97"/>
        <item x="26"/>
        <item x="70"/>
        <item x="98"/>
        <item x="99"/>
        <item x="100"/>
        <item x="101"/>
        <item x="102"/>
        <item x="47"/>
        <item x="103"/>
        <item x="104"/>
        <item x="105"/>
        <item x="106"/>
        <item x="107"/>
        <item x="108"/>
        <item x="109"/>
        <item x="110"/>
        <item x="111"/>
        <item x="112"/>
        <item x="113"/>
        <item x="114"/>
        <item x="115"/>
        <item x="116"/>
        <item x="117"/>
        <item x="118"/>
        <item x="119"/>
        <item x="120"/>
        <item x="121"/>
        <item x="122"/>
        <item x="123"/>
        <item x="124"/>
        <item t="default"/>
      </items>
    </pivotField>
    <pivotField axis="axisRow" showAll="0" sortType="descending">
      <items count="16">
        <item x="13"/>
        <item x="14"/>
        <item x="3"/>
        <item x="7"/>
        <item x="0"/>
        <item x="6"/>
        <item x="10"/>
        <item x="11"/>
        <item x="8"/>
        <item x="9"/>
        <item x="2"/>
        <item x="5"/>
        <item x="4"/>
        <item x="1"/>
        <item x="12"/>
        <item t="default"/>
      </items>
      <autoSortScope>
        <pivotArea dataOnly="0" outline="0" fieldPosition="0">
          <references count="1">
            <reference field="4294967294" count="1" selected="0">
              <x v="0"/>
            </reference>
          </references>
        </pivotArea>
      </autoSortScope>
    </pivotField>
    <pivotField showAll="0"/>
    <pivotField showAll="0"/>
    <pivotField dataField="1" showAll="0"/>
    <pivotField showAll="0"/>
    <pivotField showAll="0"/>
    <pivotField showAll="0"/>
    <pivotField showAll="0"/>
    <pivotField showAll="0">
      <items count="6">
        <item x="0"/>
        <item x="1"/>
        <item x="2"/>
        <item x="4"/>
        <item x="3"/>
        <item t="default"/>
      </items>
    </pivotField>
    <pivotField showAll="0"/>
    <pivotField showAll="0"/>
    <pivotField showAll="0"/>
    <pivotField showAll="0">
      <items count="7">
        <item x="1"/>
        <item x="2"/>
        <item x="0"/>
        <item x="5"/>
        <item x="4"/>
        <item x="3"/>
        <item t="default"/>
      </items>
    </pivotField>
    <pivotField showAll="0"/>
    <pivotField showAll="0">
      <items count="369">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 x="114"/>
        <item x="115"/>
        <item x="116"/>
        <item x="117"/>
        <item x="118"/>
        <item x="119"/>
        <item x="120"/>
        <item x="121"/>
        <item x="122"/>
        <item x="123"/>
        <item x="124"/>
        <item x="125"/>
        <item x="126"/>
        <item x="127"/>
        <item x="128"/>
        <item x="129"/>
        <item x="130"/>
        <item x="131"/>
        <item x="132"/>
        <item x="133"/>
        <item x="134"/>
        <item x="135"/>
        <item x="136"/>
        <item x="137"/>
        <item x="138"/>
        <item x="139"/>
        <item x="140"/>
        <item x="141"/>
        <item x="142"/>
        <item x="143"/>
        <item x="144"/>
        <item x="145"/>
        <item x="146"/>
        <item x="147"/>
        <item x="148"/>
        <item x="149"/>
        <item x="150"/>
        <item x="151"/>
        <item x="152"/>
        <item x="153"/>
        <item x="154"/>
        <item x="155"/>
        <item x="156"/>
        <item x="157"/>
        <item x="158"/>
        <item x="159"/>
        <item x="160"/>
        <item x="161"/>
        <item x="162"/>
        <item x="163"/>
        <item x="164"/>
        <item x="165"/>
        <item x="166"/>
        <item x="167"/>
        <item x="168"/>
        <item x="169"/>
        <item x="170"/>
        <item x="171"/>
        <item x="172"/>
        <item x="173"/>
        <item x="174"/>
        <item x="175"/>
        <item x="176"/>
        <item x="177"/>
        <item x="178"/>
        <item x="179"/>
        <item x="180"/>
        <item x="181"/>
        <item x="182"/>
        <item x="183"/>
        <item x="184"/>
        <item x="185"/>
        <item x="186"/>
        <item x="187"/>
        <item x="188"/>
        <item x="189"/>
        <item x="190"/>
        <item x="191"/>
        <item x="192"/>
        <item x="193"/>
        <item x="194"/>
        <item x="195"/>
        <item x="196"/>
        <item x="197"/>
        <item x="198"/>
        <item x="199"/>
        <item x="200"/>
        <item x="201"/>
        <item x="202"/>
        <item x="203"/>
        <item x="204"/>
        <item x="205"/>
        <item x="206"/>
        <item x="207"/>
        <item x="208"/>
        <item x="209"/>
        <item x="210"/>
        <item x="211"/>
        <item x="212"/>
        <item x="213"/>
        <item x="214"/>
        <item x="215"/>
        <item x="216"/>
        <item x="217"/>
        <item x="218"/>
        <item x="219"/>
        <item x="220"/>
        <item x="221"/>
        <item x="222"/>
        <item x="223"/>
        <item x="224"/>
        <item x="225"/>
        <item x="226"/>
        <item x="227"/>
        <item x="228"/>
        <item x="229"/>
        <item x="230"/>
        <item x="231"/>
        <item x="232"/>
        <item x="233"/>
        <item x="234"/>
        <item x="235"/>
        <item x="236"/>
        <item x="237"/>
        <item x="238"/>
        <item x="239"/>
        <item x="240"/>
        <item x="241"/>
        <item x="242"/>
        <item x="243"/>
        <item x="244"/>
        <item x="245"/>
        <item x="246"/>
        <item x="247"/>
        <item x="248"/>
        <item x="249"/>
        <item x="250"/>
        <item x="251"/>
        <item x="252"/>
        <item x="253"/>
        <item x="254"/>
        <item x="255"/>
        <item x="256"/>
        <item x="257"/>
        <item x="258"/>
        <item x="259"/>
        <item x="260"/>
        <item x="261"/>
        <item x="262"/>
        <item x="263"/>
        <item x="264"/>
        <item x="265"/>
        <item x="266"/>
        <item x="267"/>
        <item x="268"/>
        <item x="269"/>
        <item x="270"/>
        <item x="271"/>
        <item x="272"/>
        <item x="273"/>
        <item x="274"/>
        <item x="275"/>
        <item x="276"/>
        <item x="277"/>
        <item x="278"/>
        <item x="279"/>
        <item x="280"/>
        <item x="281"/>
        <item x="282"/>
        <item x="283"/>
        <item x="284"/>
        <item x="285"/>
        <item x="286"/>
        <item x="287"/>
        <item x="288"/>
        <item x="289"/>
        <item x="290"/>
        <item x="291"/>
        <item x="292"/>
        <item x="293"/>
        <item x="294"/>
        <item x="295"/>
        <item x="296"/>
        <item x="297"/>
        <item x="298"/>
        <item x="299"/>
        <item x="300"/>
        <item x="301"/>
        <item x="302"/>
        <item x="303"/>
        <item x="304"/>
        <item x="305"/>
        <item x="306"/>
        <item x="307"/>
        <item x="308"/>
        <item x="309"/>
        <item x="310"/>
        <item x="311"/>
        <item x="312"/>
        <item x="313"/>
        <item x="314"/>
        <item x="315"/>
        <item x="316"/>
        <item x="317"/>
        <item x="318"/>
        <item x="319"/>
        <item x="320"/>
        <item x="321"/>
        <item x="322"/>
        <item x="323"/>
        <item x="324"/>
        <item x="325"/>
        <item x="326"/>
        <item x="327"/>
        <item x="328"/>
        <item x="329"/>
        <item x="330"/>
        <item x="331"/>
        <item x="332"/>
        <item x="333"/>
        <item x="334"/>
        <item x="335"/>
        <item x="336"/>
        <item x="337"/>
        <item x="338"/>
        <item x="339"/>
        <item x="340"/>
        <item x="341"/>
        <item x="342"/>
        <item x="343"/>
        <item x="344"/>
        <item x="345"/>
        <item x="346"/>
        <item x="347"/>
        <item x="348"/>
        <item x="349"/>
        <item x="350"/>
        <item x="351"/>
        <item x="352"/>
        <item x="353"/>
        <item x="354"/>
        <item x="355"/>
        <item x="356"/>
        <item x="357"/>
        <item x="358"/>
        <item x="359"/>
        <item x="360"/>
        <item x="361"/>
        <item x="362"/>
        <item x="363"/>
        <item x="364"/>
        <item x="365"/>
        <item x="366"/>
        <item x="367"/>
        <item t="default"/>
      </items>
    </pivotField>
    <pivotField showAll="0">
      <items count="15">
        <item x="0"/>
        <item x="1"/>
        <item x="2"/>
        <item x="3"/>
        <item x="4"/>
        <item x="5"/>
        <item x="6"/>
        <item x="7"/>
        <item x="8"/>
        <item x="9"/>
        <item x="10"/>
        <item x="11"/>
        <item x="12"/>
        <item x="13"/>
        <item t="default"/>
      </items>
    </pivotField>
  </pivotFields>
  <rowFields count="1">
    <field x="1"/>
  </rowFields>
  <rowItems count="16">
    <i>
      <x v="5"/>
    </i>
    <i>
      <x v="2"/>
    </i>
    <i>
      <x v="9"/>
    </i>
    <i>
      <x v="12"/>
    </i>
    <i>
      <x v="10"/>
    </i>
    <i>
      <x v="8"/>
    </i>
    <i>
      <x v="6"/>
    </i>
    <i>
      <x/>
    </i>
    <i>
      <x v="1"/>
    </i>
    <i>
      <x v="13"/>
    </i>
    <i>
      <x v="3"/>
    </i>
    <i>
      <x v="4"/>
    </i>
    <i>
      <x v="7"/>
    </i>
    <i>
      <x v="14"/>
    </i>
    <i>
      <x v="11"/>
    </i>
    <i t="grand">
      <x/>
    </i>
  </rowItems>
  <colItems count="1">
    <i/>
  </colItems>
  <dataFields count="1">
    <dataField name="Sum of Total_Sales" fld="4" baseField="0" baseItem="0"/>
  </dataFields>
  <formats count="1">
    <format dxfId="14">
      <pivotArea outline="0" collapsedLevelsAreSubtotals="1" fieldPosition="0"/>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9.xml><?xml version="1.0" encoding="utf-8"?>
<pivotTableDefinition xmlns="http://schemas.openxmlformats.org/spreadsheetml/2006/main" xmlns:mc="http://schemas.openxmlformats.org/markup-compatibility/2006" xmlns:xr="http://schemas.microsoft.com/office/spreadsheetml/2014/revision" mc:Ignorable="xr" xr:uid="{F01BA369-8BFE-4692-995E-2F8D396355DF}" name="PivotTable2" cacheId="8" applyNumberFormats="0" applyBorderFormats="0" applyFontFormats="0" applyPatternFormats="0" applyAlignmentFormats="0" applyWidthHeightFormats="1" dataCaption="Values" updatedVersion="8" minRefreshableVersion="3" useAutoFormatting="1" itemPrintTitles="1" createdVersion="8" indent="0" outline="1" outlineData="1" multipleFieldFilters="0">
  <location ref="D3:D4" firstHeaderRow="1" firstDataRow="1" firstDataCol="0"/>
  <pivotFields count="17">
    <pivotField numFmtId="14" showAll="0">
      <items count="126">
        <item x="0"/>
        <item x="1"/>
        <item x="2"/>
        <item x="3"/>
        <item x="4"/>
        <item x="5"/>
        <item x="6"/>
        <item x="7"/>
        <item x="8"/>
        <item x="9"/>
        <item x="10"/>
        <item x="11"/>
        <item x="12"/>
        <item x="13"/>
        <item x="14"/>
        <item x="15"/>
        <item x="16"/>
        <item x="17"/>
        <item x="18"/>
        <item x="19"/>
        <item x="21"/>
        <item x="22"/>
        <item x="23"/>
        <item x="24"/>
        <item x="25"/>
        <item x="27"/>
        <item x="28"/>
        <item x="29"/>
        <item x="30"/>
        <item x="31"/>
        <item x="32"/>
        <item x="33"/>
        <item x="34"/>
        <item x="35"/>
        <item x="36"/>
        <item x="37"/>
        <item x="38"/>
        <item x="39"/>
        <item x="40"/>
        <item x="41"/>
        <item x="43"/>
        <item x="44"/>
        <item x="45"/>
        <item x="46"/>
        <item x="48"/>
        <item x="49"/>
        <item x="50"/>
        <item x="51"/>
        <item x="52"/>
        <item x="53"/>
        <item x="54"/>
        <item x="55"/>
        <item x="56"/>
        <item x="57"/>
        <item x="58"/>
        <item x="59"/>
        <item x="60"/>
        <item x="61"/>
        <item x="62"/>
        <item x="63"/>
        <item x="64"/>
        <item x="65"/>
        <item x="66"/>
        <item x="67"/>
        <item x="68"/>
        <item x="69"/>
        <item x="71"/>
        <item x="72"/>
        <item x="73"/>
        <item x="74"/>
        <item x="75"/>
        <item x="20"/>
        <item x="76"/>
        <item x="77"/>
        <item x="78"/>
        <item x="79"/>
        <item x="80"/>
        <item x="81"/>
        <item x="82"/>
        <item x="42"/>
        <item x="83"/>
        <item x="84"/>
        <item x="85"/>
        <item x="86"/>
        <item x="87"/>
        <item x="88"/>
        <item x="89"/>
        <item x="90"/>
        <item x="91"/>
        <item x="92"/>
        <item x="93"/>
        <item x="94"/>
        <item x="95"/>
        <item x="96"/>
        <item x="97"/>
        <item x="26"/>
        <item x="70"/>
        <item x="98"/>
        <item x="99"/>
        <item x="100"/>
        <item x="101"/>
        <item x="102"/>
        <item x="47"/>
        <item x="103"/>
        <item x="104"/>
        <item x="105"/>
        <item x="106"/>
        <item x="107"/>
        <item x="108"/>
        <item x="109"/>
        <item x="110"/>
        <item x="111"/>
        <item x="112"/>
        <item x="113"/>
        <item x="114"/>
        <item x="115"/>
        <item x="116"/>
        <item x="117"/>
        <item x="118"/>
        <item x="119"/>
        <item x="120"/>
        <item x="121"/>
        <item x="122"/>
        <item x="123"/>
        <item x="124"/>
        <item t="default"/>
      </items>
    </pivotField>
    <pivotField showAll="0">
      <items count="16">
        <item x="13"/>
        <item x="14"/>
        <item x="3"/>
        <item x="7"/>
        <item x="0"/>
        <item x="6"/>
        <item x="10"/>
        <item x="11"/>
        <item x="8"/>
        <item x="9"/>
        <item x="2"/>
        <item x="5"/>
        <item x="4"/>
        <item x="1"/>
        <item x="12"/>
        <item t="default"/>
      </items>
    </pivotField>
    <pivotField showAll="0"/>
    <pivotField showAll="0"/>
    <pivotField showAll="0"/>
    <pivotField showAll="0"/>
    <pivotField dataField="1" showAll="0"/>
    <pivotField showAll="0"/>
    <pivotField showAll="0"/>
    <pivotField showAll="0">
      <items count="6">
        <item x="0"/>
        <item x="1"/>
        <item x="2"/>
        <item x="4"/>
        <item x="3"/>
        <item t="default"/>
      </items>
    </pivotField>
    <pivotField showAll="0"/>
    <pivotField showAll="0"/>
    <pivotField showAll="0"/>
    <pivotField showAll="0">
      <items count="7">
        <item x="1"/>
        <item x="2"/>
        <item x="0"/>
        <item x="5"/>
        <item x="4"/>
        <item x="3"/>
        <item t="default"/>
      </items>
    </pivotField>
    <pivotField showAll="0"/>
    <pivotField showAll="0">
      <items count="369">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 x="114"/>
        <item x="115"/>
        <item x="116"/>
        <item x="117"/>
        <item x="118"/>
        <item x="119"/>
        <item x="120"/>
        <item x="121"/>
        <item x="122"/>
        <item x="123"/>
        <item x="124"/>
        <item x="125"/>
        <item x="126"/>
        <item x="127"/>
        <item x="128"/>
        <item x="129"/>
        <item x="130"/>
        <item x="131"/>
        <item x="132"/>
        <item x="133"/>
        <item x="134"/>
        <item x="135"/>
        <item x="136"/>
        <item x="137"/>
        <item x="138"/>
        <item x="139"/>
        <item x="140"/>
        <item x="141"/>
        <item x="142"/>
        <item x="143"/>
        <item x="144"/>
        <item x="145"/>
        <item x="146"/>
        <item x="147"/>
        <item x="148"/>
        <item x="149"/>
        <item x="150"/>
        <item x="151"/>
        <item x="152"/>
        <item x="153"/>
        <item x="154"/>
        <item x="155"/>
        <item x="156"/>
        <item x="157"/>
        <item x="158"/>
        <item x="159"/>
        <item x="160"/>
        <item x="161"/>
        <item x="162"/>
        <item x="163"/>
        <item x="164"/>
        <item x="165"/>
        <item x="166"/>
        <item x="167"/>
        <item x="168"/>
        <item x="169"/>
        <item x="170"/>
        <item x="171"/>
        <item x="172"/>
        <item x="173"/>
        <item x="174"/>
        <item x="175"/>
        <item x="176"/>
        <item x="177"/>
        <item x="178"/>
        <item x="179"/>
        <item x="180"/>
        <item x="181"/>
        <item x="182"/>
        <item x="183"/>
        <item x="184"/>
        <item x="185"/>
        <item x="186"/>
        <item x="187"/>
        <item x="188"/>
        <item x="189"/>
        <item x="190"/>
        <item x="191"/>
        <item x="192"/>
        <item x="193"/>
        <item x="194"/>
        <item x="195"/>
        <item x="196"/>
        <item x="197"/>
        <item x="198"/>
        <item x="199"/>
        <item x="200"/>
        <item x="201"/>
        <item x="202"/>
        <item x="203"/>
        <item x="204"/>
        <item x="205"/>
        <item x="206"/>
        <item x="207"/>
        <item x="208"/>
        <item x="209"/>
        <item x="210"/>
        <item x="211"/>
        <item x="212"/>
        <item x="213"/>
        <item x="214"/>
        <item x="215"/>
        <item x="216"/>
        <item x="217"/>
        <item x="218"/>
        <item x="219"/>
        <item x="220"/>
        <item x="221"/>
        <item x="222"/>
        <item x="223"/>
        <item x="224"/>
        <item x="225"/>
        <item x="226"/>
        <item x="227"/>
        <item x="228"/>
        <item x="229"/>
        <item x="230"/>
        <item x="231"/>
        <item x="232"/>
        <item x="233"/>
        <item x="234"/>
        <item x="235"/>
        <item x="236"/>
        <item x="237"/>
        <item x="238"/>
        <item x="239"/>
        <item x="240"/>
        <item x="241"/>
        <item x="242"/>
        <item x="243"/>
        <item x="244"/>
        <item x="245"/>
        <item x="246"/>
        <item x="247"/>
        <item x="248"/>
        <item x="249"/>
        <item x="250"/>
        <item x="251"/>
        <item x="252"/>
        <item x="253"/>
        <item x="254"/>
        <item x="255"/>
        <item x="256"/>
        <item x="257"/>
        <item x="258"/>
        <item x="259"/>
        <item x="260"/>
        <item x="261"/>
        <item x="262"/>
        <item x="263"/>
        <item x="264"/>
        <item x="265"/>
        <item x="266"/>
        <item x="267"/>
        <item x="268"/>
        <item x="269"/>
        <item x="270"/>
        <item x="271"/>
        <item x="272"/>
        <item x="273"/>
        <item x="274"/>
        <item x="275"/>
        <item x="276"/>
        <item x="277"/>
        <item x="278"/>
        <item x="279"/>
        <item x="280"/>
        <item x="281"/>
        <item x="282"/>
        <item x="283"/>
        <item x="284"/>
        <item x="285"/>
        <item x="286"/>
        <item x="287"/>
        <item x="288"/>
        <item x="289"/>
        <item x="290"/>
        <item x="291"/>
        <item x="292"/>
        <item x="293"/>
        <item x="294"/>
        <item x="295"/>
        <item x="296"/>
        <item x="297"/>
        <item x="298"/>
        <item x="299"/>
        <item x="300"/>
        <item x="301"/>
        <item x="302"/>
        <item x="303"/>
        <item x="304"/>
        <item x="305"/>
        <item x="306"/>
        <item x="307"/>
        <item x="308"/>
        <item x="309"/>
        <item x="310"/>
        <item x="311"/>
        <item x="312"/>
        <item x="313"/>
        <item x="314"/>
        <item x="315"/>
        <item x="316"/>
        <item x="317"/>
        <item x="318"/>
        <item x="319"/>
        <item x="320"/>
        <item x="321"/>
        <item x="322"/>
        <item x="323"/>
        <item x="324"/>
        <item x="325"/>
        <item x="326"/>
        <item x="327"/>
        <item x="328"/>
        <item x="329"/>
        <item x="330"/>
        <item x="331"/>
        <item x="332"/>
        <item x="333"/>
        <item x="334"/>
        <item x="335"/>
        <item x="336"/>
        <item x="337"/>
        <item x="338"/>
        <item x="339"/>
        <item x="340"/>
        <item x="341"/>
        <item x="342"/>
        <item x="343"/>
        <item x="344"/>
        <item x="345"/>
        <item x="346"/>
        <item x="347"/>
        <item x="348"/>
        <item x="349"/>
        <item x="350"/>
        <item x="351"/>
        <item x="352"/>
        <item x="353"/>
        <item x="354"/>
        <item x="355"/>
        <item x="356"/>
        <item x="357"/>
        <item x="358"/>
        <item x="359"/>
        <item x="360"/>
        <item x="361"/>
        <item x="362"/>
        <item x="363"/>
        <item x="364"/>
        <item x="365"/>
        <item x="366"/>
        <item x="367"/>
        <item t="default"/>
      </items>
    </pivotField>
    <pivotField showAll="0">
      <items count="15">
        <item x="0"/>
        <item x="1"/>
        <item x="2"/>
        <item x="3"/>
        <item x="4"/>
        <item x="5"/>
        <item x="6"/>
        <item x="7"/>
        <item x="8"/>
        <item x="9"/>
        <item x="10"/>
        <item x="11"/>
        <item x="12"/>
        <item x="13"/>
        <item t="default"/>
      </items>
    </pivotField>
  </pivotFields>
  <rowItems count="1">
    <i/>
  </rowItems>
  <colItems count="1">
    <i/>
  </colItems>
  <dataFields count="1">
    <dataField name="Sum of Total_Cost" fld="6" baseField="0" baseItem="0" numFmtId="166"/>
  </dataFields>
  <formats count="1">
    <format dxfId="15">
      <pivotArea outline="0" collapsedLevelsAreSubtotals="1" fieldPosition="0"/>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10.xml><?xml version="1.0" encoding="utf-8"?>
<pivotTableDefinition xmlns="http://schemas.openxmlformats.org/spreadsheetml/2006/main" xmlns:mc="http://schemas.openxmlformats.org/markup-compatibility/2006" xmlns:xr="http://schemas.microsoft.com/office/spreadsheetml/2014/revision" mc:Ignorable="xr" xr:uid="{C3232183-02DF-422E-B4D2-90FA174CA71A}" name="PivotTable1" cacheId="8" applyNumberFormats="0" applyBorderFormats="0" applyFontFormats="0" applyPatternFormats="0" applyAlignmentFormats="0" applyWidthHeightFormats="1" dataCaption="Values" updatedVersion="8" minRefreshableVersion="3" useAutoFormatting="1" itemPrintTitles="1" createdVersion="8" indent="0" outline="1" outlineData="1" multipleFieldFilters="0" chartFormat="18">
  <location ref="A3:B9" firstHeaderRow="1" firstDataRow="1" firstDataCol="1"/>
  <pivotFields count="17">
    <pivotField numFmtId="14" showAll="0">
      <items count="126">
        <item x="0"/>
        <item x="1"/>
        <item x="2"/>
        <item x="3"/>
        <item x="4"/>
        <item x="5"/>
        <item x="6"/>
        <item x="7"/>
        <item x="8"/>
        <item x="9"/>
        <item x="10"/>
        <item x="11"/>
        <item x="12"/>
        <item x="13"/>
        <item x="14"/>
        <item x="15"/>
        <item x="16"/>
        <item x="17"/>
        <item x="18"/>
        <item x="19"/>
        <item x="21"/>
        <item x="22"/>
        <item x="23"/>
        <item x="24"/>
        <item x="25"/>
        <item x="27"/>
        <item x="28"/>
        <item x="29"/>
        <item x="30"/>
        <item x="31"/>
        <item x="32"/>
        <item x="33"/>
        <item x="34"/>
        <item x="35"/>
        <item x="36"/>
        <item x="37"/>
        <item x="38"/>
        <item x="39"/>
        <item x="40"/>
        <item x="41"/>
        <item x="43"/>
        <item x="44"/>
        <item x="45"/>
        <item x="46"/>
        <item x="48"/>
        <item x="49"/>
        <item x="50"/>
        <item x="51"/>
        <item x="52"/>
        <item x="53"/>
        <item x="54"/>
        <item x="55"/>
        <item x="56"/>
        <item x="57"/>
        <item x="58"/>
        <item x="59"/>
        <item x="60"/>
        <item x="61"/>
        <item x="62"/>
        <item x="63"/>
        <item x="64"/>
        <item x="65"/>
        <item x="66"/>
        <item x="67"/>
        <item x="68"/>
        <item x="69"/>
        <item x="71"/>
        <item x="72"/>
        <item x="73"/>
        <item x="74"/>
        <item x="75"/>
        <item x="20"/>
        <item x="76"/>
        <item x="77"/>
        <item x="78"/>
        <item x="79"/>
        <item x="80"/>
        <item x="81"/>
        <item x="82"/>
        <item x="42"/>
        <item x="83"/>
        <item x="84"/>
        <item x="85"/>
        <item x="86"/>
        <item x="87"/>
        <item x="88"/>
        <item x="89"/>
        <item x="90"/>
        <item x="91"/>
        <item x="92"/>
        <item x="93"/>
        <item x="94"/>
        <item x="95"/>
        <item x="96"/>
        <item x="97"/>
        <item x="26"/>
        <item x="70"/>
        <item x="98"/>
        <item x="99"/>
        <item x="100"/>
        <item x="101"/>
        <item x="102"/>
        <item x="47"/>
        <item x="103"/>
        <item x="104"/>
        <item x="105"/>
        <item x="106"/>
        <item x="107"/>
        <item x="108"/>
        <item x="109"/>
        <item x="110"/>
        <item x="111"/>
        <item x="112"/>
        <item x="113"/>
        <item x="114"/>
        <item x="115"/>
        <item x="116"/>
        <item x="117"/>
        <item x="118"/>
        <item x="119"/>
        <item x="120"/>
        <item x="121"/>
        <item x="122"/>
        <item x="123"/>
        <item x="124"/>
        <item t="default"/>
      </items>
    </pivotField>
    <pivotField axis="axisRow" showAll="0" measureFilter="1">
      <items count="16">
        <item x="13"/>
        <item x="14"/>
        <item x="3"/>
        <item x="7"/>
        <item x="0"/>
        <item x="6"/>
        <item x="10"/>
        <item x="11"/>
        <item x="8"/>
        <item x="9"/>
        <item x="2"/>
        <item x="5"/>
        <item x="4"/>
        <item x="1"/>
        <item x="12"/>
        <item t="default"/>
      </items>
    </pivotField>
    <pivotField showAll="0"/>
    <pivotField showAll="0"/>
    <pivotField dataField="1" showAll="0"/>
    <pivotField showAll="0"/>
    <pivotField showAll="0"/>
    <pivotField showAll="0"/>
    <pivotField showAll="0"/>
    <pivotField showAll="0">
      <items count="6">
        <item x="0"/>
        <item x="1"/>
        <item x="2"/>
        <item x="4"/>
        <item x="3"/>
        <item t="default"/>
      </items>
    </pivotField>
    <pivotField showAll="0"/>
    <pivotField showAll="0"/>
    <pivotField showAll="0"/>
    <pivotField showAll="0">
      <items count="7">
        <item x="1"/>
        <item x="2"/>
        <item x="0"/>
        <item x="5"/>
        <item x="4"/>
        <item x="3"/>
        <item t="default"/>
      </items>
    </pivotField>
    <pivotField showAll="0"/>
    <pivotField showAll="0">
      <items count="369">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 x="114"/>
        <item x="115"/>
        <item x="116"/>
        <item x="117"/>
        <item x="118"/>
        <item x="119"/>
        <item x="120"/>
        <item x="121"/>
        <item x="122"/>
        <item x="123"/>
        <item x="124"/>
        <item x="125"/>
        <item x="126"/>
        <item x="127"/>
        <item x="128"/>
        <item x="129"/>
        <item x="130"/>
        <item x="131"/>
        <item x="132"/>
        <item x="133"/>
        <item x="134"/>
        <item x="135"/>
        <item x="136"/>
        <item x="137"/>
        <item x="138"/>
        <item x="139"/>
        <item x="140"/>
        <item x="141"/>
        <item x="142"/>
        <item x="143"/>
        <item x="144"/>
        <item x="145"/>
        <item x="146"/>
        <item x="147"/>
        <item x="148"/>
        <item x="149"/>
        <item x="150"/>
        <item x="151"/>
        <item x="152"/>
        <item x="153"/>
        <item x="154"/>
        <item x="155"/>
        <item x="156"/>
        <item x="157"/>
        <item x="158"/>
        <item x="159"/>
        <item x="160"/>
        <item x="161"/>
        <item x="162"/>
        <item x="163"/>
        <item x="164"/>
        <item x="165"/>
        <item x="166"/>
        <item x="167"/>
        <item x="168"/>
        <item x="169"/>
        <item x="170"/>
        <item x="171"/>
        <item x="172"/>
        <item x="173"/>
        <item x="174"/>
        <item x="175"/>
        <item x="176"/>
        <item x="177"/>
        <item x="178"/>
        <item x="179"/>
        <item x="180"/>
        <item x="181"/>
        <item x="182"/>
        <item x="183"/>
        <item x="184"/>
        <item x="185"/>
        <item x="186"/>
        <item x="187"/>
        <item x="188"/>
        <item x="189"/>
        <item x="190"/>
        <item x="191"/>
        <item x="192"/>
        <item x="193"/>
        <item x="194"/>
        <item x="195"/>
        <item x="196"/>
        <item x="197"/>
        <item x="198"/>
        <item x="199"/>
        <item x="200"/>
        <item x="201"/>
        <item x="202"/>
        <item x="203"/>
        <item x="204"/>
        <item x="205"/>
        <item x="206"/>
        <item x="207"/>
        <item x="208"/>
        <item x="209"/>
        <item x="210"/>
        <item x="211"/>
        <item x="212"/>
        <item x="213"/>
        <item x="214"/>
        <item x="215"/>
        <item x="216"/>
        <item x="217"/>
        <item x="218"/>
        <item x="219"/>
        <item x="220"/>
        <item x="221"/>
        <item x="222"/>
        <item x="223"/>
        <item x="224"/>
        <item x="225"/>
        <item x="226"/>
        <item x="227"/>
        <item x="228"/>
        <item x="229"/>
        <item x="230"/>
        <item x="231"/>
        <item x="232"/>
        <item x="233"/>
        <item x="234"/>
        <item x="235"/>
        <item x="236"/>
        <item x="237"/>
        <item x="238"/>
        <item x="239"/>
        <item x="240"/>
        <item x="241"/>
        <item x="242"/>
        <item x="243"/>
        <item x="244"/>
        <item x="245"/>
        <item x="246"/>
        <item x="247"/>
        <item x="248"/>
        <item x="249"/>
        <item x="250"/>
        <item x="251"/>
        <item x="252"/>
        <item x="253"/>
        <item x="254"/>
        <item x="255"/>
        <item x="256"/>
        <item x="257"/>
        <item x="258"/>
        <item x="259"/>
        <item x="260"/>
        <item x="261"/>
        <item x="262"/>
        <item x="263"/>
        <item x="264"/>
        <item x="265"/>
        <item x="266"/>
        <item x="267"/>
        <item x="268"/>
        <item x="269"/>
        <item x="270"/>
        <item x="271"/>
        <item x="272"/>
        <item x="273"/>
        <item x="274"/>
        <item x="275"/>
        <item x="276"/>
        <item x="277"/>
        <item x="278"/>
        <item x="279"/>
        <item x="280"/>
        <item x="281"/>
        <item x="282"/>
        <item x="283"/>
        <item x="284"/>
        <item x="285"/>
        <item x="286"/>
        <item x="287"/>
        <item x="288"/>
        <item x="289"/>
        <item x="290"/>
        <item x="291"/>
        <item x="292"/>
        <item x="293"/>
        <item x="294"/>
        <item x="295"/>
        <item x="296"/>
        <item x="297"/>
        <item x="298"/>
        <item x="299"/>
        <item x="300"/>
        <item x="301"/>
        <item x="302"/>
        <item x="303"/>
        <item x="304"/>
        <item x="305"/>
        <item x="306"/>
        <item x="307"/>
        <item x="308"/>
        <item x="309"/>
        <item x="310"/>
        <item x="311"/>
        <item x="312"/>
        <item x="313"/>
        <item x="314"/>
        <item x="315"/>
        <item x="316"/>
        <item x="317"/>
        <item x="318"/>
        <item x="319"/>
        <item x="320"/>
        <item x="321"/>
        <item x="322"/>
        <item x="323"/>
        <item x="324"/>
        <item x="325"/>
        <item x="326"/>
        <item x="327"/>
        <item x="328"/>
        <item x="329"/>
        <item x="330"/>
        <item x="331"/>
        <item x="332"/>
        <item x="333"/>
        <item x="334"/>
        <item x="335"/>
        <item x="336"/>
        <item x="337"/>
        <item x="338"/>
        <item x="339"/>
        <item x="340"/>
        <item x="341"/>
        <item x="342"/>
        <item x="343"/>
        <item x="344"/>
        <item x="345"/>
        <item x="346"/>
        <item x="347"/>
        <item x="348"/>
        <item x="349"/>
        <item x="350"/>
        <item x="351"/>
        <item x="352"/>
        <item x="353"/>
        <item x="354"/>
        <item x="355"/>
        <item x="356"/>
        <item x="357"/>
        <item x="358"/>
        <item x="359"/>
        <item x="360"/>
        <item x="361"/>
        <item x="362"/>
        <item x="363"/>
        <item x="364"/>
        <item x="365"/>
        <item x="366"/>
        <item x="367"/>
        <item t="default"/>
      </items>
    </pivotField>
    <pivotField showAll="0">
      <items count="15">
        <item x="0"/>
        <item x="1"/>
        <item x="2"/>
        <item x="3"/>
        <item x="4"/>
        <item x="5"/>
        <item x="6"/>
        <item x="7"/>
        <item x="8"/>
        <item x="9"/>
        <item x="10"/>
        <item x="11"/>
        <item x="12"/>
        <item x="13"/>
        <item t="default"/>
      </items>
    </pivotField>
  </pivotFields>
  <rowFields count="1">
    <field x="1"/>
  </rowFields>
  <rowItems count="6">
    <i>
      <x v="2"/>
    </i>
    <i>
      <x v="5"/>
    </i>
    <i>
      <x v="9"/>
    </i>
    <i>
      <x v="10"/>
    </i>
    <i>
      <x v="12"/>
    </i>
    <i t="grand">
      <x/>
    </i>
  </rowItems>
  <colItems count="1">
    <i/>
  </colItems>
  <dataFields count="1">
    <dataField name="Sum of Total_Sales" fld="4" baseField="1" baseItem="0" numFmtId="166"/>
  </dataFields>
  <chartFormats count="2">
    <chartFormat chart="7" format="2" series="1">
      <pivotArea type="data" outline="0" fieldPosition="0">
        <references count="1">
          <reference field="4294967294" count="1" selected="0">
            <x v="0"/>
          </reference>
        </references>
      </pivotArea>
    </chartFormat>
    <chartFormat chart="7" format="3">
      <pivotArea type="data" outline="0" fieldPosition="0">
        <references count="2">
          <reference field="4294967294" count="1" selected="0">
            <x v="0"/>
          </reference>
          <reference field="1" count="1" selected="0">
            <x v="5"/>
          </reference>
        </references>
      </pivotArea>
    </chartFormat>
  </chartFormats>
  <pivotTableStyleInfo name="PivotStyleLight16" showRowHeaders="1" showColHeaders="1" showRowStripes="0" showColStripes="0" showLastColumn="1"/>
  <filters count="1">
    <filter fld="1" type="count" evalOrder="-1" id="1" iMeasureFld="0">
      <autoFilter ref="A1">
        <filterColumn colId="0">
          <top10 val="5" filterVal="5"/>
        </filterColumn>
      </autoFilter>
    </filter>
  </filters>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slicerCaches/slicerCache1.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Staff" xr10:uid="{0B428282-96B3-4556-BCFB-50D1DDCF9A0B}" sourceName="Staff">
  <pivotTables>
    <pivotTable tabId="2" name="PivotTable7"/>
    <pivotTable tabId="2" name="PivotTable1"/>
    <pivotTable tabId="2" name="PivotTable2"/>
    <pivotTable tabId="2" name="PivotTable3"/>
    <pivotTable tabId="2" name="PivotTable4"/>
    <pivotTable tabId="2" name="PivotTable5"/>
    <pivotTable tabId="2" name="PivotTable6"/>
    <pivotTable tabId="2" name="PivotTable8"/>
    <pivotTable tabId="2" name="PivotTable9"/>
    <pivotTable tabId="2" name="PivotTable10"/>
  </pivotTables>
  <data>
    <tabular pivotCacheId="1730056726">
      <items count="5">
        <i x="0" s="1"/>
        <i x="1" s="1"/>
        <i x="2" s="1"/>
        <i x="4" s="1"/>
        <i x="3" s="1"/>
      </items>
    </tabular>
  </data>
</slicerCacheDefinition>
</file>

<file path=xl/slicers/slicer1.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Staff" xr10:uid="{779FE9AF-C9B4-4852-8706-B468C57E08CF}" cache="Slicer_Staff" caption="Staff" style="Slicer Style 2" rowHeight="241300"/>
</slicer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CAFC659-2FFC-4A21-951F-7070C292AE4B}" name="Table1" displayName="Table1" ref="A1:O221" totalsRowShown="0" headerRowDxfId="16">
  <autoFilter ref="A1:O221" xr:uid="{9CAFC659-2FFC-4A21-951F-7070C292AE4B}"/>
  <tableColumns count="15">
    <tableColumn id="1" xr3:uid="{AA7BBA13-5830-4EAB-A776-0FB73114D87F}" name="Date" dataDxfId="28"/>
    <tableColumn id="2" xr3:uid="{79F6ADA2-5813-495D-8A29-8A98A1F13653}" name="Product" dataDxfId="27"/>
    <tableColumn id="3" xr3:uid="{F90DD4B2-7CA6-4C47-A57D-EB9221EB26DD}" name="Quantity" dataDxfId="26"/>
    <tableColumn id="4" xr3:uid="{4783C6B1-A172-458E-9C7F-3DF50D097621}" name="Unit_Price" dataDxfId="25"/>
    <tableColumn id="5" xr3:uid="{83037815-4776-4B5B-B9FB-65FC2C2B72F3}" name="Total_Sales" dataDxfId="24"/>
    <tableColumn id="6" xr3:uid="{B769E964-A5B1-4828-AEB3-843069FC11D5}" name="Unit_Cost" dataDxfId="23"/>
    <tableColumn id="7" xr3:uid="{D7C592D2-392D-4093-9A25-28E428E628F1}" name="Total_Cost" dataDxfId="22"/>
    <tableColumn id="8" xr3:uid="{ACCC692F-DFE4-4956-AC55-1985A2F7C7AF}" name="Profit" dataDxfId="21"/>
    <tableColumn id="9" xr3:uid="{FB70CC4F-341B-4896-9D99-414C3C4C4FFC}" name="Payment_Method" dataDxfId="20"/>
    <tableColumn id="10" xr3:uid="{84715AD6-2D74-4B90-A3B9-29FEB8389713}" name="Staff" dataDxfId="19"/>
    <tableColumn id="11" xr3:uid="{5D06791C-89C7-4AC7-88EF-C989FF53B800}" name="Ad_Spend" dataDxfId="18"/>
    <tableColumn id="12" xr3:uid="{E372FA55-A3CE-4622-A8DE-371F01A84EDB}" name="Customer_Rating" dataDxfId="17"/>
    <tableColumn id="13" xr3:uid="{FCDFE571-2552-439E-A8DF-754D02D3291D}" name="Profit Margin %">
      <calculatedColumnFormula>IF(E2="","",(H2/E2)*100)</calculatedColumnFormula>
    </tableColumn>
    <tableColumn id="14" xr3:uid="{EB9D19BA-F1CE-4D02-B12B-CD04369C3BBB}" name="Month Column">
      <calculatedColumnFormula>TEXT(A2,"MMM-YYYY")</calculatedColumnFormula>
    </tableColumn>
    <tableColumn id="15" xr3:uid="{247A96FE-6B2F-4944-B721-CC833C5D62B1}" name="Day_of_Week">
      <calculatedColumnFormula>TEXT(A2,"DDDD")</calculatedColumnFormula>
    </tableColumn>
  </tableColumns>
  <tableStyleInfo name="TableStyleMedium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microsoft.com/office/2007/relationships/slicer" Target="../slicers/slicer1.xml"/><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8" Type="http://schemas.openxmlformats.org/officeDocument/2006/relationships/pivotTable" Target="../pivotTables/pivotTable8.xml"/><Relationship Id="rId3" Type="http://schemas.openxmlformats.org/officeDocument/2006/relationships/pivotTable" Target="../pivotTables/pivotTable3.xml"/><Relationship Id="rId7" Type="http://schemas.openxmlformats.org/officeDocument/2006/relationships/pivotTable" Target="../pivotTables/pivotTable7.xml"/><Relationship Id="rId2" Type="http://schemas.openxmlformats.org/officeDocument/2006/relationships/pivotTable" Target="../pivotTables/pivotTable2.xml"/><Relationship Id="rId1" Type="http://schemas.openxmlformats.org/officeDocument/2006/relationships/pivotTable" Target="../pivotTables/pivotTable1.xml"/><Relationship Id="rId6" Type="http://schemas.openxmlformats.org/officeDocument/2006/relationships/pivotTable" Target="../pivotTables/pivotTable6.xml"/><Relationship Id="rId5" Type="http://schemas.openxmlformats.org/officeDocument/2006/relationships/pivotTable" Target="../pivotTables/pivotTable5.xml"/><Relationship Id="rId10" Type="http://schemas.openxmlformats.org/officeDocument/2006/relationships/pivotTable" Target="../pivotTables/pivotTable10.xml"/><Relationship Id="rId4" Type="http://schemas.openxmlformats.org/officeDocument/2006/relationships/pivotTable" Target="../pivotTables/pivotTable4.xml"/><Relationship Id="rId9" Type="http://schemas.openxmlformats.org/officeDocument/2006/relationships/pivotTable" Target="../pivotTables/pivotTable9.xml"/></Relationships>
</file>

<file path=xl/worksheets/_rels/sheet3.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A62F9F-BD99-45BC-9299-C334DCE4A103}">
  <dimension ref="A1"/>
  <sheetViews>
    <sheetView tabSelected="1" workbookViewId="0">
      <selection activeCell="T18" sqref="T18"/>
    </sheetView>
  </sheetViews>
  <sheetFormatPr defaultRowHeight="14.5" x14ac:dyDescent="0.35"/>
  <sheetData/>
  <pageMargins left="0.7" right="0.7" top="0.75" bottom="0.75" header="0.3" footer="0.3"/>
  <drawing r:id="rId1"/>
  <extLst>
    <ext xmlns:x14="http://schemas.microsoft.com/office/spreadsheetml/2009/9/main" uri="{A8765BA9-456A-4dab-B4F3-ACF838C121DE}">
      <x14:slicerList>
        <x14:slicer r:id="rId2"/>
      </x14:slicerList>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624AE7-FFA5-4CF9-96DA-C506E17E280C}">
  <dimension ref="A2:S24"/>
  <sheetViews>
    <sheetView topLeftCell="M1" workbookViewId="0">
      <selection activeCell="S13" sqref="S13"/>
    </sheetView>
  </sheetViews>
  <sheetFormatPr defaultRowHeight="14.5" x14ac:dyDescent="0.35"/>
  <cols>
    <col min="1" max="1" width="18.7265625" bestFit="1" customWidth="1"/>
    <col min="2" max="2" width="16.6328125" bestFit="1" customWidth="1"/>
    <col min="4" max="4" width="18.7265625" bestFit="1" customWidth="1"/>
    <col min="5" max="5" width="16.6328125" bestFit="1" customWidth="1"/>
    <col min="7" max="7" width="12.36328125" bestFit="1" customWidth="1"/>
    <col min="8" max="8" width="16.6328125" bestFit="1" customWidth="1"/>
    <col min="10" max="10" width="12.36328125" bestFit="1" customWidth="1"/>
    <col min="11" max="11" width="15" bestFit="1" customWidth="1"/>
    <col min="13" max="13" width="18.7265625" bestFit="1" customWidth="1"/>
    <col min="14" max="14" width="24.90625" bestFit="1" customWidth="1"/>
    <col min="16" max="16" width="12.36328125" bestFit="1" customWidth="1"/>
    <col min="17" max="17" width="15.6328125" bestFit="1" customWidth="1"/>
    <col min="18" max="18" width="16.6328125" bestFit="1" customWidth="1"/>
  </cols>
  <sheetData>
    <row r="2" spans="1:19" x14ac:dyDescent="0.35">
      <c r="D2" s="4" t="s">
        <v>47</v>
      </c>
      <c r="G2" s="4" t="s">
        <v>45</v>
      </c>
      <c r="J2" s="4" t="s">
        <v>62</v>
      </c>
      <c r="M2" s="4" t="s">
        <v>64</v>
      </c>
    </row>
    <row r="3" spans="1:19" x14ac:dyDescent="0.35">
      <c r="A3" s="5" t="s">
        <v>38</v>
      </c>
      <c r="B3" t="s">
        <v>40</v>
      </c>
      <c r="D3" t="s">
        <v>41</v>
      </c>
      <c r="G3" s="5" t="s">
        <v>38</v>
      </c>
      <c r="H3" t="s">
        <v>42</v>
      </c>
      <c r="J3" s="5" t="s">
        <v>38</v>
      </c>
      <c r="K3" t="s">
        <v>42</v>
      </c>
      <c r="M3" s="5" t="s">
        <v>38</v>
      </c>
      <c r="N3" t="s">
        <v>63</v>
      </c>
      <c r="P3" s="5" t="s">
        <v>38</v>
      </c>
      <c r="Q3" t="s">
        <v>72</v>
      </c>
      <c r="R3" t="s">
        <v>40</v>
      </c>
    </row>
    <row r="4" spans="1:19" x14ac:dyDescent="0.35">
      <c r="A4" s="6" t="s">
        <v>20</v>
      </c>
      <c r="B4" s="8">
        <v>86000</v>
      </c>
      <c r="D4" s="8">
        <v>432340</v>
      </c>
      <c r="E4" s="8">
        <f>GETPIVOTDATA("Total_Cost",$D$3)</f>
        <v>432340</v>
      </c>
      <c r="G4" s="6" t="s">
        <v>25</v>
      </c>
      <c r="H4" s="8">
        <v>61230</v>
      </c>
      <c r="J4" s="6" t="s">
        <v>57</v>
      </c>
      <c r="K4" s="8">
        <v>53100</v>
      </c>
      <c r="M4" s="6" t="s">
        <v>30</v>
      </c>
      <c r="N4" s="9">
        <v>3.91</v>
      </c>
      <c r="P4" s="6" t="s">
        <v>66</v>
      </c>
      <c r="Q4" s="9">
        <v>81500</v>
      </c>
      <c r="R4" s="9">
        <v>158104</v>
      </c>
    </row>
    <row r="5" spans="1:19" x14ac:dyDescent="0.35">
      <c r="A5" s="6" t="s">
        <v>24</v>
      </c>
      <c r="B5" s="8">
        <v>115000</v>
      </c>
      <c r="D5" s="4" t="s">
        <v>46</v>
      </c>
      <c r="G5" s="6" t="s">
        <v>23</v>
      </c>
      <c r="H5" s="8">
        <v>61270</v>
      </c>
      <c r="J5" s="6" t="s">
        <v>60</v>
      </c>
      <c r="K5" s="8">
        <v>50570</v>
      </c>
      <c r="M5" s="6" t="s">
        <v>33</v>
      </c>
      <c r="N5" s="9">
        <v>3.9125000000000001</v>
      </c>
      <c r="P5" s="6" t="s">
        <v>67</v>
      </c>
      <c r="Q5" s="9">
        <v>88500</v>
      </c>
      <c r="R5" s="9">
        <v>99200</v>
      </c>
    </row>
    <row r="6" spans="1:19" x14ac:dyDescent="0.35">
      <c r="A6" s="6" t="s">
        <v>26</v>
      </c>
      <c r="B6" s="8">
        <v>80800</v>
      </c>
      <c r="D6" s="5" t="s">
        <v>38</v>
      </c>
      <c r="E6" t="s">
        <v>40</v>
      </c>
      <c r="G6" s="6" t="s">
        <v>16</v>
      </c>
      <c r="H6" s="8">
        <v>66700</v>
      </c>
      <c r="J6" s="6" t="s">
        <v>55</v>
      </c>
      <c r="K6" s="8">
        <v>47450</v>
      </c>
      <c r="M6" s="6" t="s">
        <v>20</v>
      </c>
      <c r="N6" s="9">
        <v>4.0846153846153834</v>
      </c>
      <c r="P6" s="6" t="s">
        <v>68</v>
      </c>
      <c r="Q6" s="9">
        <v>35500</v>
      </c>
      <c r="R6" s="9">
        <v>96100</v>
      </c>
    </row>
    <row r="7" spans="1:19" x14ac:dyDescent="0.35">
      <c r="A7" s="6" t="s">
        <v>17</v>
      </c>
      <c r="B7" s="8">
        <v>67500</v>
      </c>
      <c r="D7" s="6" t="s">
        <v>24</v>
      </c>
      <c r="E7" s="8">
        <v>115000</v>
      </c>
      <c r="G7" s="6" t="s">
        <v>19</v>
      </c>
      <c r="H7" s="8">
        <v>69600</v>
      </c>
      <c r="J7" s="6" t="s">
        <v>58</v>
      </c>
      <c r="K7" s="8">
        <v>46960</v>
      </c>
      <c r="M7" s="6" t="s">
        <v>29</v>
      </c>
      <c r="N7" s="9">
        <v>3.9176470588235293</v>
      </c>
      <c r="P7" s="6" t="s">
        <v>69</v>
      </c>
      <c r="Q7" s="9">
        <v>34500</v>
      </c>
      <c r="R7" s="9">
        <v>113500</v>
      </c>
    </row>
    <row r="8" spans="1:19" x14ac:dyDescent="0.35">
      <c r="A8" s="6" t="s">
        <v>21</v>
      </c>
      <c r="B8" s="8">
        <v>74000</v>
      </c>
      <c r="D8" s="6" t="s">
        <v>20</v>
      </c>
      <c r="E8" s="8">
        <v>86000</v>
      </c>
      <c r="G8" s="6" t="s">
        <v>13</v>
      </c>
      <c r="H8" s="8">
        <v>70960</v>
      </c>
      <c r="J8" s="6" t="s">
        <v>59</v>
      </c>
      <c r="K8" s="8">
        <v>44900</v>
      </c>
      <c r="M8" s="6" t="s">
        <v>12</v>
      </c>
      <c r="N8" s="9">
        <v>3.8411764705882359</v>
      </c>
      <c r="P8" s="6" t="s">
        <v>70</v>
      </c>
      <c r="Q8" s="9">
        <v>66500</v>
      </c>
      <c r="R8" s="9">
        <v>145400</v>
      </c>
    </row>
    <row r="9" spans="1:19" x14ac:dyDescent="0.35">
      <c r="A9" s="6" t="s">
        <v>39</v>
      </c>
      <c r="B9" s="8">
        <v>423300</v>
      </c>
      <c r="D9" s="6" t="s">
        <v>26</v>
      </c>
      <c r="E9" s="8">
        <v>80800</v>
      </c>
      <c r="G9" s="6" t="s">
        <v>39</v>
      </c>
      <c r="H9" s="8">
        <v>329760</v>
      </c>
      <c r="I9">
        <f>GETPIVOTDATA("Profit",$G$3)</f>
        <v>329760</v>
      </c>
      <c r="J9" s="6" t="s">
        <v>61</v>
      </c>
      <c r="K9" s="8">
        <v>43520</v>
      </c>
      <c r="M9" s="6" t="s">
        <v>24</v>
      </c>
      <c r="N9" s="9">
        <v>4.3266666666666671</v>
      </c>
      <c r="P9" s="6" t="s">
        <v>71</v>
      </c>
      <c r="Q9" s="9">
        <v>55500</v>
      </c>
      <c r="R9" s="9">
        <v>133900</v>
      </c>
    </row>
    <row r="10" spans="1:19" x14ac:dyDescent="0.35">
      <c r="D10" s="6" t="s">
        <v>21</v>
      </c>
      <c r="E10" s="8">
        <v>74000</v>
      </c>
      <c r="G10" s="4" t="s">
        <v>44</v>
      </c>
      <c r="J10" s="6" t="s">
        <v>56</v>
      </c>
      <c r="K10" s="8">
        <v>43260</v>
      </c>
      <c r="M10" s="6" t="s">
        <v>27</v>
      </c>
      <c r="N10" s="9">
        <v>3.9111111111111114</v>
      </c>
      <c r="P10" s="6" t="s">
        <v>39</v>
      </c>
      <c r="Q10" s="9">
        <v>362000</v>
      </c>
      <c r="R10" s="9">
        <v>746204</v>
      </c>
    </row>
    <row r="11" spans="1:19" x14ac:dyDescent="0.35">
      <c r="D11" s="6" t="s">
        <v>17</v>
      </c>
      <c r="E11" s="8">
        <v>67500</v>
      </c>
      <c r="G11" s="5" t="s">
        <v>38</v>
      </c>
      <c r="H11" t="s">
        <v>43</v>
      </c>
      <c r="J11" s="6" t="s">
        <v>39</v>
      </c>
      <c r="K11" s="8">
        <v>329760</v>
      </c>
      <c r="M11" s="6" t="s">
        <v>28</v>
      </c>
      <c r="N11" s="9">
        <v>3.9352941176470591</v>
      </c>
    </row>
    <row r="12" spans="1:19" x14ac:dyDescent="0.35">
      <c r="D12" s="6" t="s">
        <v>31</v>
      </c>
      <c r="E12" s="8">
        <v>58300</v>
      </c>
      <c r="G12" s="6" t="s">
        <v>15</v>
      </c>
      <c r="H12" s="7">
        <v>70</v>
      </c>
      <c r="M12" s="6" t="s">
        <v>31</v>
      </c>
      <c r="N12" s="9">
        <v>3.8833333333333342</v>
      </c>
      <c r="P12" t="s">
        <v>38</v>
      </c>
      <c r="Q12" t="s">
        <v>72</v>
      </c>
      <c r="R12" t="s">
        <v>40</v>
      </c>
      <c r="S12" s="4" t="s">
        <v>73</v>
      </c>
    </row>
    <row r="13" spans="1:19" x14ac:dyDescent="0.35">
      <c r="D13" s="6" t="s">
        <v>27</v>
      </c>
      <c r="E13" s="8">
        <v>55000</v>
      </c>
      <c r="G13" s="6" t="s">
        <v>34</v>
      </c>
      <c r="H13" s="7">
        <v>108</v>
      </c>
      <c r="J13" s="5" t="s">
        <v>38</v>
      </c>
      <c r="K13" t="s">
        <v>65</v>
      </c>
      <c r="M13" s="6" t="s">
        <v>26</v>
      </c>
      <c r="N13" s="9">
        <v>4.0933333333333328</v>
      </c>
      <c r="P13" t="s">
        <v>66</v>
      </c>
      <c r="Q13">
        <v>81500</v>
      </c>
      <c r="R13">
        <v>158104</v>
      </c>
      <c r="S13">
        <f>CORREL(Q13:Q18,R13:R18)</f>
        <v>0.4139</v>
      </c>
    </row>
    <row r="14" spans="1:19" x14ac:dyDescent="0.35">
      <c r="D14" s="6" t="s">
        <v>30</v>
      </c>
      <c r="E14" s="8">
        <v>51500</v>
      </c>
      <c r="G14" s="6" t="s">
        <v>18</v>
      </c>
      <c r="H14" s="7">
        <v>42</v>
      </c>
      <c r="J14" s="6" t="s">
        <v>15</v>
      </c>
      <c r="K14" s="8">
        <v>1400</v>
      </c>
      <c r="M14" s="6" t="s">
        <v>17</v>
      </c>
      <c r="N14" s="9">
        <v>3.6363636363636362</v>
      </c>
      <c r="P14" t="s">
        <v>67</v>
      </c>
      <c r="Q14">
        <v>88500</v>
      </c>
      <c r="R14">
        <v>99200</v>
      </c>
    </row>
    <row r="15" spans="1:19" x14ac:dyDescent="0.35">
      <c r="D15" s="6" t="s">
        <v>33</v>
      </c>
      <c r="E15" s="8">
        <v>35900</v>
      </c>
      <c r="G15" s="6" t="s">
        <v>39</v>
      </c>
      <c r="H15" s="7">
        <v>220</v>
      </c>
      <c r="J15" s="6" t="s">
        <v>34</v>
      </c>
      <c r="K15" s="8">
        <v>1570.9259259259259</v>
      </c>
      <c r="M15" s="6" t="s">
        <v>22</v>
      </c>
      <c r="N15" s="9">
        <v>4.3375000000000004</v>
      </c>
      <c r="P15" t="s">
        <v>68</v>
      </c>
      <c r="Q15">
        <v>35500</v>
      </c>
      <c r="R15">
        <v>96100</v>
      </c>
    </row>
    <row r="16" spans="1:19" x14ac:dyDescent="0.35">
      <c r="D16" s="6" t="s">
        <v>14</v>
      </c>
      <c r="E16" s="8">
        <v>31500</v>
      </c>
      <c r="G16" s="4" t="s">
        <v>54</v>
      </c>
      <c r="J16" s="6" t="s">
        <v>18</v>
      </c>
      <c r="K16" s="8">
        <v>1478.5714285714287</v>
      </c>
      <c r="M16" s="6" t="s">
        <v>21</v>
      </c>
      <c r="N16" s="9">
        <v>4.0384615384615383</v>
      </c>
      <c r="P16" t="s">
        <v>69</v>
      </c>
      <c r="Q16">
        <v>34500</v>
      </c>
      <c r="R16">
        <v>113500</v>
      </c>
    </row>
    <row r="17" spans="4:18" x14ac:dyDescent="0.35">
      <c r="D17" s="6" t="s">
        <v>29</v>
      </c>
      <c r="E17" s="8">
        <v>20500</v>
      </c>
      <c r="G17" s="5" t="s">
        <v>38</v>
      </c>
      <c r="H17" t="s">
        <v>40</v>
      </c>
      <c r="J17" s="6" t="s">
        <v>39</v>
      </c>
      <c r="K17" s="8">
        <v>1498.909090909091</v>
      </c>
      <c r="M17" s="6" t="s">
        <v>14</v>
      </c>
      <c r="N17" s="9">
        <v>4.1111111111111107</v>
      </c>
      <c r="P17" t="s">
        <v>70</v>
      </c>
      <c r="Q17">
        <v>66500</v>
      </c>
      <c r="R17">
        <v>145400</v>
      </c>
    </row>
    <row r="18" spans="4:18" x14ac:dyDescent="0.35">
      <c r="D18" s="6" t="s">
        <v>12</v>
      </c>
      <c r="E18" s="8">
        <v>20500</v>
      </c>
      <c r="G18" s="6" t="s">
        <v>48</v>
      </c>
      <c r="H18" s="8">
        <v>113500</v>
      </c>
      <c r="M18" s="6" t="s">
        <v>32</v>
      </c>
      <c r="N18" s="9">
        <v>3.9076923076923076</v>
      </c>
      <c r="P18" t="s">
        <v>71</v>
      </c>
      <c r="Q18">
        <v>55500</v>
      </c>
      <c r="R18">
        <v>133900</v>
      </c>
    </row>
    <row r="19" spans="4:18" x14ac:dyDescent="0.35">
      <c r="D19" s="6" t="s">
        <v>28</v>
      </c>
      <c r="E19" s="8">
        <v>20004</v>
      </c>
      <c r="G19" s="6" t="s">
        <v>49</v>
      </c>
      <c r="H19" s="8">
        <v>99200</v>
      </c>
      <c r="M19" s="6" t="s">
        <v>39</v>
      </c>
      <c r="N19" s="9">
        <v>3.977294685990338</v>
      </c>
      <c r="P19" t="s">
        <v>39</v>
      </c>
      <c r="Q19">
        <v>362000</v>
      </c>
      <c r="R19">
        <v>746204</v>
      </c>
    </row>
    <row r="20" spans="4:18" x14ac:dyDescent="0.35">
      <c r="D20" s="6" t="s">
        <v>32</v>
      </c>
      <c r="E20" s="8">
        <v>16500</v>
      </c>
      <c r="G20" s="6" t="s">
        <v>50</v>
      </c>
      <c r="H20" s="8">
        <v>158104</v>
      </c>
    </row>
    <row r="21" spans="4:18" x14ac:dyDescent="0.35">
      <c r="D21" s="6" t="s">
        <v>22</v>
      </c>
      <c r="E21" s="8">
        <v>13200</v>
      </c>
      <c r="G21" s="6" t="s">
        <v>51</v>
      </c>
      <c r="H21" s="8">
        <v>133900</v>
      </c>
    </row>
    <row r="22" spans="4:18" x14ac:dyDescent="0.35">
      <c r="D22" s="6" t="s">
        <v>39</v>
      </c>
      <c r="E22" s="8">
        <v>746204</v>
      </c>
      <c r="G22" s="6" t="s">
        <v>52</v>
      </c>
      <c r="H22" s="8">
        <v>96100</v>
      </c>
    </row>
    <row r="23" spans="4:18" x14ac:dyDescent="0.35">
      <c r="G23" s="6" t="s">
        <v>53</v>
      </c>
      <c r="H23" s="8">
        <v>145400</v>
      </c>
    </row>
    <row r="24" spans="4:18" x14ac:dyDescent="0.35">
      <c r="G24" s="6" t="s">
        <v>39</v>
      </c>
      <c r="H24" s="8">
        <v>746204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221"/>
  <sheetViews>
    <sheetView topLeftCell="R1" workbookViewId="0">
      <pane ySplit="1" topLeftCell="A2" activePane="bottomLeft" state="frozen"/>
      <selection pane="bottomLeft" activeCell="Q3" sqref="Q3"/>
    </sheetView>
  </sheetViews>
  <sheetFormatPr defaultColWidth="24.1796875" defaultRowHeight="14.5" x14ac:dyDescent="0.35"/>
  <cols>
    <col min="1" max="1" width="8.08984375" bestFit="1" customWidth="1"/>
    <col min="2" max="2" width="18.81640625" bestFit="1" customWidth="1"/>
    <col min="3" max="3" width="10.54296875" customWidth="1"/>
    <col min="4" max="4" width="12.36328125" customWidth="1"/>
    <col min="5" max="5" width="13.7265625" customWidth="1"/>
    <col min="6" max="6" width="12" customWidth="1"/>
    <col min="7" max="7" width="13" customWidth="1"/>
    <col min="8" max="8" width="7.81640625" customWidth="1"/>
    <col min="9" max="9" width="18.81640625" customWidth="1"/>
    <col min="10" max="10" width="7.453125" bestFit="1" customWidth="1"/>
    <col min="11" max="11" width="12.453125" customWidth="1"/>
    <col min="12" max="12" width="19" customWidth="1"/>
    <col min="13" max="13" width="16.7265625" customWidth="1"/>
  </cols>
  <sheetData>
    <row r="1" spans="1:17" x14ac:dyDescent="0.35">
      <c r="A1" s="1" t="s">
        <v>0</v>
      </c>
      <c r="B1" s="1" t="s">
        <v>1</v>
      </c>
      <c r="C1" s="1" t="s">
        <v>2</v>
      </c>
      <c r="D1" s="1" t="s">
        <v>3</v>
      </c>
      <c r="E1" s="1" t="s">
        <v>4</v>
      </c>
      <c r="F1" s="1" t="s">
        <v>5</v>
      </c>
      <c r="G1" s="1" t="s">
        <v>6</v>
      </c>
      <c r="H1" s="1" t="s">
        <v>7</v>
      </c>
      <c r="I1" s="1" t="s">
        <v>8</v>
      </c>
      <c r="J1" s="1" t="s">
        <v>9</v>
      </c>
      <c r="K1" s="1" t="s">
        <v>10</v>
      </c>
      <c r="L1" s="1" t="s">
        <v>11</v>
      </c>
      <c r="M1" s="1" t="s">
        <v>35</v>
      </c>
      <c r="N1" s="1" t="s">
        <v>36</v>
      </c>
      <c r="O1" s="1" t="s">
        <v>37</v>
      </c>
    </row>
    <row r="2" spans="1:17" x14ac:dyDescent="0.35">
      <c r="A2" s="3">
        <v>45292</v>
      </c>
      <c r="B2" s="2" t="s">
        <v>12</v>
      </c>
      <c r="C2" s="2">
        <v>4</v>
      </c>
      <c r="D2" s="2">
        <v>500</v>
      </c>
      <c r="E2" s="2">
        <v>2000</v>
      </c>
      <c r="F2" s="2">
        <v>250</v>
      </c>
      <c r="G2" s="2">
        <v>1000</v>
      </c>
      <c r="H2" s="2">
        <v>1000</v>
      </c>
      <c r="I2" s="2" t="s">
        <v>34</v>
      </c>
      <c r="J2" s="2" t="s">
        <v>13</v>
      </c>
      <c r="K2" s="2">
        <v>0</v>
      </c>
      <c r="L2" s="2">
        <v>3.4</v>
      </c>
      <c r="M2">
        <f>IF(E2="","",(H2/E2)*100)</f>
        <v>50</v>
      </c>
      <c r="N2" t="str">
        <f>TEXT(A2,"MMM-YYYY")</f>
        <v>Jan-2024</v>
      </c>
      <c r="O2" t="str">
        <f>TEXT(A2,"DDDD")</f>
        <v>Monday</v>
      </c>
      <c r="Q2">
        <f>CORREL(L2:L221, C2:C221)</f>
        <v>-9.2224390800984241E-2</v>
      </c>
    </row>
    <row r="3" spans="1:17" x14ac:dyDescent="0.35">
      <c r="A3" s="3">
        <v>45292</v>
      </c>
      <c r="B3" s="2" t="s">
        <v>14</v>
      </c>
      <c r="C3" s="2">
        <v>2</v>
      </c>
      <c r="D3" s="2">
        <v>1500</v>
      </c>
      <c r="E3" s="2">
        <v>3000</v>
      </c>
      <c r="F3" s="2">
        <v>900</v>
      </c>
      <c r="G3" s="2">
        <v>1800</v>
      </c>
      <c r="H3" s="2">
        <v>1200</v>
      </c>
      <c r="I3" s="2" t="s">
        <v>15</v>
      </c>
      <c r="J3" s="2" t="s">
        <v>16</v>
      </c>
      <c r="K3" s="2">
        <v>0</v>
      </c>
      <c r="L3" s="2">
        <v>4.2</v>
      </c>
      <c r="M3">
        <f t="shared" ref="M3:M66" si="0">IF(E3="","",(H3/E3)*100)</f>
        <v>40</v>
      </c>
      <c r="N3" t="str">
        <f t="shared" ref="N3:N66" si="1">TEXT(A3,"MMM-YYYY")</f>
        <v>Jan-2024</v>
      </c>
      <c r="O3" t="str">
        <f t="shared" ref="O3:O66" si="2">TEXT(A3,"DDDD")</f>
        <v>Monday</v>
      </c>
    </row>
    <row r="4" spans="1:17" x14ac:dyDescent="0.35">
      <c r="A4" s="3">
        <v>45293</v>
      </c>
      <c r="B4" s="2" t="s">
        <v>17</v>
      </c>
      <c r="C4" s="2">
        <v>2</v>
      </c>
      <c r="D4" s="2">
        <v>2500</v>
      </c>
      <c r="E4" s="2">
        <v>5000</v>
      </c>
      <c r="F4" s="2">
        <v>1500</v>
      </c>
      <c r="G4" s="2">
        <v>3000</v>
      </c>
      <c r="H4" s="2">
        <v>2000</v>
      </c>
      <c r="I4" s="2" t="s">
        <v>18</v>
      </c>
      <c r="J4" s="2" t="s">
        <v>19</v>
      </c>
      <c r="K4" s="2">
        <v>2000</v>
      </c>
      <c r="L4" s="2">
        <v>4.5</v>
      </c>
      <c r="M4">
        <f t="shared" si="0"/>
        <v>40</v>
      </c>
      <c r="N4" t="str">
        <f t="shared" si="1"/>
        <v>Jan-2024</v>
      </c>
      <c r="O4" t="str">
        <f t="shared" si="2"/>
        <v>Tuesday</v>
      </c>
    </row>
    <row r="5" spans="1:17" x14ac:dyDescent="0.35">
      <c r="A5" s="3">
        <v>45293</v>
      </c>
      <c r="B5" s="2" t="s">
        <v>20</v>
      </c>
      <c r="C5" s="2">
        <v>1</v>
      </c>
      <c r="D5" s="2">
        <v>2000</v>
      </c>
      <c r="E5" s="2">
        <v>2000</v>
      </c>
      <c r="F5" s="2">
        <v>1100</v>
      </c>
      <c r="G5" s="2">
        <v>1100</v>
      </c>
      <c r="H5" s="2">
        <v>900</v>
      </c>
      <c r="I5" s="2" t="s">
        <v>18</v>
      </c>
      <c r="J5" s="2" t="s">
        <v>19</v>
      </c>
      <c r="K5" s="2">
        <v>2000</v>
      </c>
      <c r="L5" s="2">
        <v>3.1</v>
      </c>
      <c r="M5">
        <f t="shared" si="0"/>
        <v>45</v>
      </c>
      <c r="N5" t="str">
        <f t="shared" si="1"/>
        <v>Jan-2024</v>
      </c>
      <c r="O5" t="str">
        <f t="shared" si="2"/>
        <v>Tuesday</v>
      </c>
    </row>
    <row r="6" spans="1:17" x14ac:dyDescent="0.35">
      <c r="A6" s="3">
        <v>45294</v>
      </c>
      <c r="B6" s="2" t="s">
        <v>21</v>
      </c>
      <c r="C6" s="2">
        <v>5</v>
      </c>
      <c r="D6" s="2">
        <v>2500</v>
      </c>
      <c r="E6" s="2">
        <v>12500</v>
      </c>
      <c r="F6" s="2">
        <v>1400</v>
      </c>
      <c r="G6" s="2">
        <v>7000</v>
      </c>
      <c r="H6" s="2">
        <v>5500</v>
      </c>
      <c r="I6" s="2" t="s">
        <v>18</v>
      </c>
      <c r="J6" s="2" t="s">
        <v>13</v>
      </c>
      <c r="K6" s="2">
        <v>0</v>
      </c>
      <c r="L6" s="2">
        <v>3.1</v>
      </c>
      <c r="M6">
        <f t="shared" si="0"/>
        <v>44</v>
      </c>
      <c r="N6" t="str">
        <f t="shared" si="1"/>
        <v>Jan-2024</v>
      </c>
      <c r="O6" t="str">
        <f t="shared" si="2"/>
        <v>Wednesday</v>
      </c>
    </row>
    <row r="7" spans="1:17" x14ac:dyDescent="0.35">
      <c r="A7" s="3">
        <v>45294</v>
      </c>
      <c r="B7" s="2" t="s">
        <v>22</v>
      </c>
      <c r="C7" s="2">
        <v>1</v>
      </c>
      <c r="D7" s="2">
        <v>300</v>
      </c>
      <c r="E7" s="2">
        <v>300</v>
      </c>
      <c r="F7" s="2">
        <v>130</v>
      </c>
      <c r="G7" s="2">
        <v>130</v>
      </c>
      <c r="H7" s="2">
        <v>170</v>
      </c>
      <c r="I7" s="2" t="s">
        <v>18</v>
      </c>
      <c r="J7" s="2" t="s">
        <v>23</v>
      </c>
      <c r="K7" s="2">
        <v>0</v>
      </c>
      <c r="L7" s="2">
        <v>4.7</v>
      </c>
      <c r="M7">
        <f t="shared" si="0"/>
        <v>56.666666666666664</v>
      </c>
      <c r="N7" t="str">
        <f t="shared" si="1"/>
        <v>Jan-2024</v>
      </c>
      <c r="O7" t="str">
        <f t="shared" si="2"/>
        <v>Wednesday</v>
      </c>
    </row>
    <row r="8" spans="1:17" x14ac:dyDescent="0.35">
      <c r="A8" s="3">
        <v>45294</v>
      </c>
      <c r="B8" s="2" t="s">
        <v>24</v>
      </c>
      <c r="C8" s="2">
        <v>1</v>
      </c>
      <c r="D8" s="2">
        <v>2500</v>
      </c>
      <c r="E8" s="2">
        <v>2500</v>
      </c>
      <c r="F8" s="2">
        <v>1500</v>
      </c>
      <c r="G8" s="2">
        <v>1500</v>
      </c>
      <c r="H8" s="2">
        <v>1000</v>
      </c>
      <c r="I8" s="2" t="s">
        <v>18</v>
      </c>
      <c r="J8" s="2" t="s">
        <v>19</v>
      </c>
      <c r="K8" s="2">
        <v>0</v>
      </c>
      <c r="L8" s="2">
        <v>4.0999999999999996</v>
      </c>
      <c r="M8">
        <f t="shared" si="0"/>
        <v>40</v>
      </c>
      <c r="N8" t="str">
        <f t="shared" si="1"/>
        <v>Jan-2024</v>
      </c>
      <c r="O8" t="str">
        <f t="shared" si="2"/>
        <v>Wednesday</v>
      </c>
    </row>
    <row r="9" spans="1:17" x14ac:dyDescent="0.35">
      <c r="A9" s="3">
        <v>45296</v>
      </c>
      <c r="B9" s="2" t="s">
        <v>21</v>
      </c>
      <c r="C9" s="2">
        <v>2</v>
      </c>
      <c r="D9" s="2">
        <v>2500</v>
      </c>
      <c r="E9" s="2">
        <v>5000</v>
      </c>
      <c r="F9" s="2">
        <v>1400</v>
      </c>
      <c r="G9" s="2">
        <v>2800</v>
      </c>
      <c r="H9" s="2">
        <v>2200</v>
      </c>
      <c r="I9" s="2" t="s">
        <v>34</v>
      </c>
      <c r="J9" s="2" t="s">
        <v>23</v>
      </c>
      <c r="K9" s="2">
        <v>8000</v>
      </c>
      <c r="L9" s="2">
        <v>4.4000000000000004</v>
      </c>
      <c r="M9">
        <f t="shared" si="0"/>
        <v>44</v>
      </c>
      <c r="N9" t="str">
        <f t="shared" si="1"/>
        <v>Jan-2024</v>
      </c>
      <c r="O9" t="str">
        <f t="shared" si="2"/>
        <v>Friday</v>
      </c>
    </row>
    <row r="10" spans="1:17" x14ac:dyDescent="0.35">
      <c r="A10" s="3">
        <v>45297</v>
      </c>
      <c r="B10" s="2" t="s">
        <v>20</v>
      </c>
      <c r="C10" s="2">
        <v>3</v>
      </c>
      <c r="D10" s="2">
        <v>2000</v>
      </c>
      <c r="E10" s="2">
        <v>6000</v>
      </c>
      <c r="F10" s="2">
        <v>1100</v>
      </c>
      <c r="G10" s="2">
        <v>3300</v>
      </c>
      <c r="H10" s="2">
        <v>2700</v>
      </c>
      <c r="I10" s="2" t="s">
        <v>15</v>
      </c>
      <c r="J10" s="2" t="s">
        <v>23</v>
      </c>
      <c r="K10" s="2">
        <v>0</v>
      </c>
      <c r="L10" s="2">
        <v>5</v>
      </c>
      <c r="M10">
        <f t="shared" si="0"/>
        <v>45</v>
      </c>
      <c r="N10" t="str">
        <f t="shared" si="1"/>
        <v>Jan-2024</v>
      </c>
      <c r="O10" t="str">
        <f t="shared" si="2"/>
        <v>Saturday</v>
      </c>
    </row>
    <row r="11" spans="1:17" x14ac:dyDescent="0.35">
      <c r="A11" s="3">
        <v>45301</v>
      </c>
      <c r="B11" s="2" t="s">
        <v>24</v>
      </c>
      <c r="C11" s="2">
        <v>5</v>
      </c>
      <c r="D11" s="2">
        <v>2500</v>
      </c>
      <c r="E11" s="2">
        <v>12500</v>
      </c>
      <c r="F11" s="2">
        <v>1500</v>
      </c>
      <c r="G11" s="2">
        <v>7500</v>
      </c>
      <c r="H11" s="2">
        <v>5000</v>
      </c>
      <c r="I11" s="2" t="s">
        <v>34</v>
      </c>
      <c r="J11" s="2" t="s">
        <v>25</v>
      </c>
      <c r="K11" s="2">
        <v>0</v>
      </c>
      <c r="L11" s="2">
        <v>3.9</v>
      </c>
      <c r="M11">
        <f t="shared" si="0"/>
        <v>40</v>
      </c>
      <c r="N11" t="str">
        <f t="shared" si="1"/>
        <v>Jan-2024</v>
      </c>
      <c r="O11" t="str">
        <f t="shared" si="2"/>
        <v>Wednesday</v>
      </c>
    </row>
    <row r="12" spans="1:17" x14ac:dyDescent="0.35">
      <c r="A12" s="3">
        <v>45301</v>
      </c>
      <c r="B12" s="2" t="s">
        <v>29</v>
      </c>
      <c r="C12" s="2">
        <v>1</v>
      </c>
      <c r="D12" s="2">
        <v>500</v>
      </c>
      <c r="E12" s="2">
        <v>500</v>
      </c>
      <c r="F12" s="2">
        <v>220</v>
      </c>
      <c r="G12" s="2">
        <v>220</v>
      </c>
      <c r="H12" s="2">
        <v>280</v>
      </c>
      <c r="I12" s="2" t="s">
        <v>34</v>
      </c>
      <c r="J12" s="2" t="s">
        <v>19</v>
      </c>
      <c r="K12" s="2">
        <v>0</v>
      </c>
      <c r="L12" s="2">
        <v>4.9000000000000004</v>
      </c>
      <c r="M12">
        <f t="shared" si="0"/>
        <v>56.000000000000007</v>
      </c>
      <c r="N12" t="str">
        <f t="shared" si="1"/>
        <v>Jan-2024</v>
      </c>
      <c r="O12" t="str">
        <f t="shared" si="2"/>
        <v>Wednesday</v>
      </c>
    </row>
    <row r="13" spans="1:17" x14ac:dyDescent="0.35">
      <c r="A13" s="3">
        <v>45302</v>
      </c>
      <c r="B13" s="2" t="s">
        <v>29</v>
      </c>
      <c r="C13" s="2">
        <v>3</v>
      </c>
      <c r="D13" s="2">
        <v>500</v>
      </c>
      <c r="E13" s="2">
        <v>1500</v>
      </c>
      <c r="F13" s="2">
        <v>220</v>
      </c>
      <c r="G13" s="2">
        <v>660</v>
      </c>
      <c r="H13" s="2">
        <v>840</v>
      </c>
      <c r="I13" s="2" t="s">
        <v>34</v>
      </c>
      <c r="J13" s="2" t="s">
        <v>16</v>
      </c>
      <c r="K13" s="2">
        <v>1500</v>
      </c>
      <c r="L13" s="2">
        <v>3.5</v>
      </c>
      <c r="M13">
        <f t="shared" si="0"/>
        <v>56.000000000000007</v>
      </c>
      <c r="N13" t="str">
        <f t="shared" si="1"/>
        <v>Jan-2024</v>
      </c>
      <c r="O13" t="str">
        <f t="shared" si="2"/>
        <v>Thursday</v>
      </c>
    </row>
    <row r="14" spans="1:17" x14ac:dyDescent="0.35">
      <c r="A14" s="3">
        <v>45302</v>
      </c>
      <c r="B14" s="2" t="s">
        <v>31</v>
      </c>
      <c r="C14" s="2">
        <v>2</v>
      </c>
      <c r="D14" s="2">
        <v>800</v>
      </c>
      <c r="E14" s="2">
        <v>1600</v>
      </c>
      <c r="F14" s="2">
        <v>450</v>
      </c>
      <c r="G14" s="2">
        <v>900</v>
      </c>
      <c r="H14" s="2">
        <v>700</v>
      </c>
      <c r="I14" s="2" t="s">
        <v>34</v>
      </c>
      <c r="J14" s="2" t="s">
        <v>16</v>
      </c>
      <c r="K14" s="2">
        <v>1500</v>
      </c>
      <c r="L14" s="2"/>
      <c r="M14">
        <f t="shared" si="0"/>
        <v>43.75</v>
      </c>
      <c r="N14" t="str">
        <f t="shared" si="1"/>
        <v>Jan-2024</v>
      </c>
      <c r="O14" t="str">
        <f t="shared" si="2"/>
        <v>Thursday</v>
      </c>
    </row>
    <row r="15" spans="1:17" x14ac:dyDescent="0.35">
      <c r="A15" s="3">
        <v>45302</v>
      </c>
      <c r="B15" s="2" t="s">
        <v>26</v>
      </c>
      <c r="C15" s="2">
        <v>2</v>
      </c>
      <c r="D15" s="2">
        <v>3000</v>
      </c>
      <c r="E15" s="2">
        <v>6000</v>
      </c>
      <c r="F15" s="2">
        <v>1800</v>
      </c>
      <c r="G15" s="2">
        <v>3600</v>
      </c>
      <c r="H15" s="2">
        <v>2400</v>
      </c>
      <c r="I15" s="2" t="s">
        <v>34</v>
      </c>
      <c r="J15" s="2" t="s">
        <v>23</v>
      </c>
      <c r="K15" s="2">
        <v>1500</v>
      </c>
      <c r="L15" s="2">
        <v>3.5</v>
      </c>
      <c r="M15">
        <f t="shared" si="0"/>
        <v>40</v>
      </c>
      <c r="N15" t="str">
        <f t="shared" si="1"/>
        <v>Jan-2024</v>
      </c>
      <c r="O15" t="str">
        <f t="shared" si="2"/>
        <v>Thursday</v>
      </c>
    </row>
    <row r="16" spans="1:17" x14ac:dyDescent="0.35">
      <c r="A16" s="3">
        <v>45303</v>
      </c>
      <c r="B16" s="2" t="s">
        <v>26</v>
      </c>
      <c r="C16" s="2">
        <v>3</v>
      </c>
      <c r="D16" s="2">
        <v>3000</v>
      </c>
      <c r="E16" s="2">
        <v>9000</v>
      </c>
      <c r="F16" s="2">
        <v>1800</v>
      </c>
      <c r="G16" s="2">
        <v>5400</v>
      </c>
      <c r="H16" s="2">
        <v>3600</v>
      </c>
      <c r="I16" s="2" t="s">
        <v>15</v>
      </c>
      <c r="J16" s="2" t="s">
        <v>16</v>
      </c>
      <c r="K16" s="2">
        <v>8000</v>
      </c>
      <c r="L16" s="2">
        <v>4.4000000000000004</v>
      </c>
      <c r="M16">
        <f t="shared" si="0"/>
        <v>40</v>
      </c>
      <c r="N16" t="str">
        <f t="shared" si="1"/>
        <v>Jan-2024</v>
      </c>
      <c r="O16" t="str">
        <f t="shared" si="2"/>
        <v>Friday</v>
      </c>
    </row>
    <row r="17" spans="1:15" x14ac:dyDescent="0.35">
      <c r="A17" s="3">
        <v>45303</v>
      </c>
      <c r="B17" s="2" t="s">
        <v>27</v>
      </c>
      <c r="C17" s="2">
        <v>2</v>
      </c>
      <c r="D17" s="2">
        <v>2500</v>
      </c>
      <c r="E17" s="2">
        <v>5000</v>
      </c>
      <c r="F17" s="2">
        <v>1500</v>
      </c>
      <c r="G17" s="2">
        <v>3000</v>
      </c>
      <c r="H17" s="2">
        <v>2000</v>
      </c>
      <c r="I17" s="2" t="s">
        <v>18</v>
      </c>
      <c r="J17" s="2" t="s">
        <v>13</v>
      </c>
      <c r="K17" s="2">
        <v>8000</v>
      </c>
      <c r="L17" s="2">
        <v>3.2</v>
      </c>
      <c r="M17">
        <f t="shared" si="0"/>
        <v>40</v>
      </c>
      <c r="N17" t="str">
        <f t="shared" si="1"/>
        <v>Jan-2024</v>
      </c>
      <c r="O17" t="str">
        <f t="shared" si="2"/>
        <v>Friday</v>
      </c>
    </row>
    <row r="18" spans="1:15" x14ac:dyDescent="0.35">
      <c r="A18" s="3">
        <v>45305</v>
      </c>
      <c r="B18" s="2" t="s">
        <v>28</v>
      </c>
      <c r="C18" s="2">
        <v>2</v>
      </c>
      <c r="D18" s="2">
        <v>500</v>
      </c>
      <c r="E18" s="2">
        <f>C18*D18</f>
        <v>1000</v>
      </c>
      <c r="F18" s="2">
        <v>250</v>
      </c>
      <c r="G18" s="2">
        <v>500</v>
      </c>
      <c r="H18" s="2">
        <v>500</v>
      </c>
      <c r="I18" s="2" t="s">
        <v>34</v>
      </c>
      <c r="J18" s="2" t="s">
        <v>19</v>
      </c>
      <c r="K18" s="2">
        <v>0</v>
      </c>
      <c r="L18" s="2">
        <v>4.3</v>
      </c>
      <c r="M18">
        <f t="shared" si="0"/>
        <v>99.206349206349216</v>
      </c>
      <c r="N18" t="str">
        <f t="shared" si="1"/>
        <v>Jan-2024</v>
      </c>
      <c r="O18" t="str">
        <f t="shared" si="2"/>
        <v>Sunday</v>
      </c>
    </row>
    <row r="19" spans="1:15" x14ac:dyDescent="0.35">
      <c r="A19" s="3">
        <v>45305</v>
      </c>
      <c r="B19" s="2" t="s">
        <v>14</v>
      </c>
      <c r="C19" s="2">
        <v>5</v>
      </c>
      <c r="D19" s="2">
        <v>1500</v>
      </c>
      <c r="E19" s="2">
        <v>7500</v>
      </c>
      <c r="F19" s="2">
        <v>900</v>
      </c>
      <c r="G19" s="2">
        <v>4500</v>
      </c>
      <c r="H19" s="2">
        <v>3000</v>
      </c>
      <c r="I19" s="2" t="s">
        <v>15</v>
      </c>
      <c r="J19" s="2" t="s">
        <v>13</v>
      </c>
      <c r="K19" s="2">
        <v>0</v>
      </c>
      <c r="L19" s="2">
        <v>4.2</v>
      </c>
      <c r="M19">
        <f t="shared" si="0"/>
        <v>40</v>
      </c>
      <c r="N19" t="str">
        <f t="shared" si="1"/>
        <v>Jan-2024</v>
      </c>
      <c r="O19" t="str">
        <f t="shared" si="2"/>
        <v>Sunday</v>
      </c>
    </row>
    <row r="20" spans="1:15" x14ac:dyDescent="0.35">
      <c r="A20" s="3">
        <v>45306</v>
      </c>
      <c r="B20" s="2" t="s">
        <v>12</v>
      </c>
      <c r="C20" s="2">
        <v>1</v>
      </c>
      <c r="D20" s="2">
        <v>500</v>
      </c>
      <c r="E20" s="2">
        <v>500</v>
      </c>
      <c r="F20" s="2">
        <v>250</v>
      </c>
      <c r="G20" s="2">
        <v>250</v>
      </c>
      <c r="H20" s="2">
        <v>250</v>
      </c>
      <c r="I20" s="2" t="s">
        <v>34</v>
      </c>
      <c r="J20" s="2" t="s">
        <v>13</v>
      </c>
      <c r="K20" s="2">
        <v>0</v>
      </c>
      <c r="L20" s="2">
        <v>4</v>
      </c>
      <c r="M20">
        <f t="shared" si="0"/>
        <v>50</v>
      </c>
      <c r="N20" t="str">
        <f t="shared" si="1"/>
        <v>Jan-2024</v>
      </c>
      <c r="O20" t="str">
        <f t="shared" si="2"/>
        <v>Monday</v>
      </c>
    </row>
    <row r="21" spans="1:15" x14ac:dyDescent="0.35">
      <c r="A21" s="3">
        <v>45307</v>
      </c>
      <c r="B21" s="2" t="s">
        <v>21</v>
      </c>
      <c r="C21" s="2">
        <v>1</v>
      </c>
      <c r="D21" s="2">
        <v>2500</v>
      </c>
      <c r="E21" s="2">
        <f>C21*D21</f>
        <v>2500</v>
      </c>
      <c r="F21" s="2">
        <v>1400</v>
      </c>
      <c r="G21" s="2">
        <v>1400</v>
      </c>
      <c r="H21" s="2">
        <v>1100</v>
      </c>
      <c r="I21" s="2" t="s">
        <v>18</v>
      </c>
      <c r="J21" s="2" t="s">
        <v>25</v>
      </c>
      <c r="K21" s="2">
        <v>0</v>
      </c>
      <c r="L21" s="2">
        <v>5</v>
      </c>
      <c r="M21">
        <f t="shared" si="0"/>
        <v>55.000000000000007</v>
      </c>
      <c r="N21" t="str">
        <f t="shared" si="1"/>
        <v>Jan-2024</v>
      </c>
      <c r="O21" t="str">
        <f t="shared" si="2"/>
        <v>Tuesday</v>
      </c>
    </row>
    <row r="22" spans="1:15" x14ac:dyDescent="0.35">
      <c r="A22" s="3">
        <v>45307</v>
      </c>
      <c r="B22" s="2" t="s">
        <v>26</v>
      </c>
      <c r="C22" s="2">
        <v>1</v>
      </c>
      <c r="D22" s="2">
        <v>3000</v>
      </c>
      <c r="E22" s="2">
        <v>3000</v>
      </c>
      <c r="F22" s="2">
        <v>1800</v>
      </c>
      <c r="G22" s="2">
        <v>1800</v>
      </c>
      <c r="H22" s="2">
        <v>1200</v>
      </c>
      <c r="I22" s="2" t="s">
        <v>34</v>
      </c>
      <c r="J22" s="2" t="s">
        <v>16</v>
      </c>
      <c r="K22" s="2">
        <v>0</v>
      </c>
      <c r="L22" s="2">
        <v>3.7</v>
      </c>
      <c r="M22">
        <f t="shared" si="0"/>
        <v>40</v>
      </c>
      <c r="N22" t="str">
        <f t="shared" si="1"/>
        <v>Jan-2024</v>
      </c>
      <c r="O22" t="str">
        <f t="shared" si="2"/>
        <v>Tuesday</v>
      </c>
    </row>
    <row r="23" spans="1:15" x14ac:dyDescent="0.35">
      <c r="A23" s="3">
        <v>45308</v>
      </c>
      <c r="B23" s="2" t="s">
        <v>24</v>
      </c>
      <c r="C23" s="2">
        <v>3</v>
      </c>
      <c r="D23" s="2">
        <v>2500</v>
      </c>
      <c r="E23" s="2">
        <f>C23*D23</f>
        <v>7500</v>
      </c>
      <c r="F23" s="2">
        <v>1500</v>
      </c>
      <c r="G23" s="2">
        <v>4500</v>
      </c>
      <c r="H23" s="2">
        <v>3000</v>
      </c>
      <c r="I23" s="2" t="s">
        <v>34</v>
      </c>
      <c r="J23" s="2" t="s">
        <v>13</v>
      </c>
      <c r="K23" s="2">
        <v>0</v>
      </c>
      <c r="L23" s="2">
        <v>4.3</v>
      </c>
      <c r="M23">
        <f t="shared" si="0"/>
        <v>60</v>
      </c>
      <c r="N23" t="str">
        <f t="shared" si="1"/>
        <v>Jan-2024</v>
      </c>
      <c r="O23" t="str">
        <f t="shared" si="2"/>
        <v>Wednesday</v>
      </c>
    </row>
    <row r="24" spans="1:15" x14ac:dyDescent="0.35">
      <c r="A24" s="3">
        <v>45309</v>
      </c>
      <c r="B24" s="2" t="s">
        <v>32</v>
      </c>
      <c r="C24" s="2">
        <v>1</v>
      </c>
      <c r="D24" s="2">
        <v>500</v>
      </c>
      <c r="E24" s="2">
        <v>500</v>
      </c>
      <c r="F24" s="2">
        <v>200</v>
      </c>
      <c r="G24" s="2">
        <v>200</v>
      </c>
      <c r="H24" s="2">
        <v>300</v>
      </c>
      <c r="I24" s="2" t="s">
        <v>34</v>
      </c>
      <c r="J24" s="2" t="s">
        <v>19</v>
      </c>
      <c r="K24" s="2">
        <v>0</v>
      </c>
      <c r="L24" s="2">
        <v>3.4</v>
      </c>
      <c r="M24">
        <f t="shared" si="0"/>
        <v>60</v>
      </c>
      <c r="N24" t="str">
        <f t="shared" si="1"/>
        <v>Jan-2024</v>
      </c>
      <c r="O24" t="str">
        <f t="shared" si="2"/>
        <v>Thursday</v>
      </c>
    </row>
    <row r="25" spans="1:15" x14ac:dyDescent="0.35">
      <c r="A25" s="3">
        <v>45310</v>
      </c>
      <c r="B25" s="2" t="s">
        <v>29</v>
      </c>
      <c r="C25" s="2">
        <v>1</v>
      </c>
      <c r="D25" s="2">
        <v>500</v>
      </c>
      <c r="E25" s="2">
        <v>500</v>
      </c>
      <c r="F25" s="2">
        <v>220</v>
      </c>
      <c r="G25" s="2">
        <v>220</v>
      </c>
      <c r="H25" s="2">
        <v>280</v>
      </c>
      <c r="I25" s="2" t="s">
        <v>15</v>
      </c>
      <c r="J25" s="2" t="s">
        <v>19</v>
      </c>
      <c r="K25" s="2">
        <v>5000</v>
      </c>
      <c r="L25" s="2">
        <v>3.1</v>
      </c>
      <c r="M25">
        <f t="shared" si="0"/>
        <v>56.000000000000007</v>
      </c>
      <c r="N25" t="str">
        <f t="shared" si="1"/>
        <v>Jan-2024</v>
      </c>
      <c r="O25" t="str">
        <f t="shared" si="2"/>
        <v>Friday</v>
      </c>
    </row>
    <row r="26" spans="1:15" x14ac:dyDescent="0.35">
      <c r="A26" s="3">
        <v>45310</v>
      </c>
      <c r="B26" s="2" t="s">
        <v>21</v>
      </c>
      <c r="C26" s="2">
        <v>1</v>
      </c>
      <c r="D26" s="2">
        <v>2500</v>
      </c>
      <c r="E26" s="2">
        <v>2500</v>
      </c>
      <c r="F26" s="2">
        <v>1400</v>
      </c>
      <c r="G26" s="2">
        <v>1400</v>
      </c>
      <c r="H26" s="2">
        <v>1100</v>
      </c>
      <c r="I26" s="2" t="s">
        <v>18</v>
      </c>
      <c r="J26" s="2" t="s">
        <v>23</v>
      </c>
      <c r="K26" s="2">
        <v>5000</v>
      </c>
      <c r="L26" s="2">
        <v>5</v>
      </c>
      <c r="M26">
        <f t="shared" si="0"/>
        <v>44</v>
      </c>
      <c r="N26" t="str">
        <f t="shared" si="1"/>
        <v>Jan-2024</v>
      </c>
      <c r="O26" t="str">
        <f t="shared" si="2"/>
        <v>Friday</v>
      </c>
    </row>
    <row r="27" spans="1:15" x14ac:dyDescent="0.35">
      <c r="A27" s="3">
        <v>45310</v>
      </c>
      <c r="B27" s="2" t="s">
        <v>30</v>
      </c>
      <c r="C27" s="2">
        <v>2</v>
      </c>
      <c r="D27" s="2">
        <v>2000</v>
      </c>
      <c r="E27" s="2">
        <v>4000</v>
      </c>
      <c r="F27" s="2">
        <v>1200</v>
      </c>
      <c r="G27" s="2">
        <v>2400</v>
      </c>
      <c r="H27" s="2">
        <v>1600</v>
      </c>
      <c r="I27" s="2" t="s">
        <v>34</v>
      </c>
      <c r="J27" s="2" t="s">
        <v>23</v>
      </c>
      <c r="K27" s="2">
        <v>5000</v>
      </c>
      <c r="L27" s="2">
        <v>3.9</v>
      </c>
      <c r="M27">
        <f t="shared" si="0"/>
        <v>40</v>
      </c>
      <c r="N27" t="str">
        <f t="shared" si="1"/>
        <v>Jan-2024</v>
      </c>
      <c r="O27" t="str">
        <f t="shared" si="2"/>
        <v>Friday</v>
      </c>
    </row>
    <row r="28" spans="1:15" x14ac:dyDescent="0.35">
      <c r="A28" s="3">
        <v>45311</v>
      </c>
      <c r="B28" s="2" t="s">
        <v>30</v>
      </c>
      <c r="C28" s="2">
        <v>2</v>
      </c>
      <c r="D28" s="2">
        <v>2000</v>
      </c>
      <c r="E28" s="2">
        <v>4000</v>
      </c>
      <c r="F28" s="2">
        <v>1200</v>
      </c>
      <c r="G28" s="2">
        <v>2400</v>
      </c>
      <c r="H28" s="2">
        <v>1600</v>
      </c>
      <c r="I28" s="2" t="s">
        <v>18</v>
      </c>
      <c r="J28" s="2" t="s">
        <v>23</v>
      </c>
      <c r="K28" s="2">
        <v>10000</v>
      </c>
      <c r="L28" s="2"/>
      <c r="M28">
        <f t="shared" si="0"/>
        <v>40</v>
      </c>
      <c r="N28" t="str">
        <f t="shared" si="1"/>
        <v>Jan-2024</v>
      </c>
      <c r="O28" t="str">
        <f t="shared" si="2"/>
        <v>Saturday</v>
      </c>
    </row>
    <row r="29" spans="1:15" x14ac:dyDescent="0.35">
      <c r="A29" s="3">
        <v>45311</v>
      </c>
      <c r="B29" s="2" t="s">
        <v>14</v>
      </c>
      <c r="C29" s="2">
        <v>1</v>
      </c>
      <c r="D29" s="2">
        <v>1500</v>
      </c>
      <c r="E29" s="2">
        <v>1500</v>
      </c>
      <c r="F29" s="2">
        <v>900</v>
      </c>
      <c r="G29" s="2">
        <v>900</v>
      </c>
      <c r="H29" s="2">
        <v>600</v>
      </c>
      <c r="I29" s="2" t="s">
        <v>34</v>
      </c>
      <c r="J29" s="2" t="s">
        <v>16</v>
      </c>
      <c r="K29" s="2">
        <v>10000</v>
      </c>
      <c r="L29" s="2">
        <v>4.7</v>
      </c>
      <c r="M29">
        <f t="shared" si="0"/>
        <v>40</v>
      </c>
      <c r="N29" t="str">
        <f t="shared" si="1"/>
        <v>Jan-2024</v>
      </c>
      <c r="O29" t="str">
        <f t="shared" si="2"/>
        <v>Saturday</v>
      </c>
    </row>
    <row r="30" spans="1:15" x14ac:dyDescent="0.35">
      <c r="A30" s="3">
        <v>45312</v>
      </c>
      <c r="B30" s="2" t="s">
        <v>31</v>
      </c>
      <c r="C30" s="2">
        <v>3</v>
      </c>
      <c r="D30" s="2">
        <v>800</v>
      </c>
      <c r="E30" s="2">
        <v>2400</v>
      </c>
      <c r="F30" s="2">
        <v>450</v>
      </c>
      <c r="G30" s="2">
        <v>1350</v>
      </c>
      <c r="H30" s="2">
        <v>1050</v>
      </c>
      <c r="I30" s="2" t="s">
        <v>34</v>
      </c>
      <c r="J30" s="2" t="s">
        <v>23</v>
      </c>
      <c r="K30" s="2">
        <v>0</v>
      </c>
      <c r="L30" s="2">
        <v>3.4</v>
      </c>
      <c r="M30">
        <f t="shared" si="0"/>
        <v>43.75</v>
      </c>
      <c r="N30" t="str">
        <f t="shared" si="1"/>
        <v>Jan-2024</v>
      </c>
      <c r="O30" t="str">
        <f t="shared" si="2"/>
        <v>Sunday</v>
      </c>
    </row>
    <row r="31" spans="1:15" x14ac:dyDescent="0.35">
      <c r="A31" s="3">
        <v>45313</v>
      </c>
      <c r="B31" s="2" t="s">
        <v>12</v>
      </c>
      <c r="C31" s="2">
        <v>3</v>
      </c>
      <c r="D31" s="2">
        <v>500</v>
      </c>
      <c r="E31" s="2">
        <v>1500</v>
      </c>
      <c r="F31" s="2">
        <v>250</v>
      </c>
      <c r="G31" s="2">
        <v>750</v>
      </c>
      <c r="H31" s="2">
        <v>750</v>
      </c>
      <c r="I31" s="2" t="s">
        <v>15</v>
      </c>
      <c r="J31" s="2" t="s">
        <v>23</v>
      </c>
      <c r="K31" s="2">
        <v>1000</v>
      </c>
      <c r="L31" s="2">
        <v>3.4</v>
      </c>
      <c r="M31">
        <f t="shared" si="0"/>
        <v>50</v>
      </c>
      <c r="N31" t="str">
        <f t="shared" si="1"/>
        <v>Jan-2024</v>
      </c>
      <c r="O31" t="str">
        <f t="shared" si="2"/>
        <v>Monday</v>
      </c>
    </row>
    <row r="32" spans="1:15" x14ac:dyDescent="0.35">
      <c r="A32" s="3">
        <v>45313</v>
      </c>
      <c r="B32" s="2" t="s">
        <v>14</v>
      </c>
      <c r="C32" s="2">
        <v>4</v>
      </c>
      <c r="D32" s="2">
        <v>1500</v>
      </c>
      <c r="E32" s="2">
        <v>6000</v>
      </c>
      <c r="F32" s="2">
        <v>900</v>
      </c>
      <c r="G32" s="2">
        <v>3600</v>
      </c>
      <c r="H32" s="2">
        <v>2400</v>
      </c>
      <c r="I32" s="2" t="s">
        <v>34</v>
      </c>
      <c r="J32" s="2" t="s">
        <v>25</v>
      </c>
      <c r="K32" s="2">
        <v>1000</v>
      </c>
      <c r="L32" s="2">
        <v>4.5999999999999996</v>
      </c>
      <c r="M32">
        <f t="shared" si="0"/>
        <v>40</v>
      </c>
      <c r="N32" t="str">
        <f t="shared" si="1"/>
        <v>Jan-2024</v>
      </c>
      <c r="O32" t="str">
        <f t="shared" si="2"/>
        <v>Monday</v>
      </c>
    </row>
    <row r="33" spans="1:15" x14ac:dyDescent="0.35">
      <c r="A33" s="3">
        <v>45314</v>
      </c>
      <c r="B33" s="2" t="s">
        <v>30</v>
      </c>
      <c r="C33" s="2">
        <v>3</v>
      </c>
      <c r="D33" s="2">
        <v>2000</v>
      </c>
      <c r="E33" s="2">
        <v>6000</v>
      </c>
      <c r="F33" s="2">
        <v>1200</v>
      </c>
      <c r="G33" s="2">
        <v>3600</v>
      </c>
      <c r="H33" s="2">
        <v>2400</v>
      </c>
      <c r="I33" s="2" t="s">
        <v>34</v>
      </c>
      <c r="J33" s="2" t="s">
        <v>16</v>
      </c>
      <c r="K33" s="2">
        <v>0</v>
      </c>
      <c r="L33" s="2">
        <v>4</v>
      </c>
      <c r="M33">
        <f t="shared" si="0"/>
        <v>40</v>
      </c>
      <c r="N33" t="str">
        <f t="shared" si="1"/>
        <v>Jan-2024</v>
      </c>
      <c r="O33" t="str">
        <f t="shared" si="2"/>
        <v>Tuesday</v>
      </c>
    </row>
    <row r="34" spans="1:15" x14ac:dyDescent="0.35">
      <c r="A34" s="3">
        <v>45317</v>
      </c>
      <c r="B34" s="2" t="s">
        <v>32</v>
      </c>
      <c r="C34" s="2">
        <v>1</v>
      </c>
      <c r="D34" s="2">
        <v>500</v>
      </c>
      <c r="E34" s="2">
        <v>500</v>
      </c>
      <c r="F34" s="2">
        <v>200</v>
      </c>
      <c r="G34" s="2">
        <v>200</v>
      </c>
      <c r="H34" s="2">
        <v>300</v>
      </c>
      <c r="I34" s="2" t="s">
        <v>34</v>
      </c>
      <c r="J34" s="2" t="s">
        <v>25</v>
      </c>
      <c r="K34" s="2">
        <v>6000</v>
      </c>
      <c r="L34" s="2">
        <v>4.8</v>
      </c>
      <c r="M34">
        <f t="shared" si="0"/>
        <v>60</v>
      </c>
      <c r="N34" t="str">
        <f t="shared" si="1"/>
        <v>Jan-2024</v>
      </c>
      <c r="O34" t="str">
        <f t="shared" si="2"/>
        <v>Friday</v>
      </c>
    </row>
    <row r="35" spans="1:15" x14ac:dyDescent="0.35">
      <c r="A35" s="3">
        <v>45319</v>
      </c>
      <c r="B35" s="2" t="s">
        <v>22</v>
      </c>
      <c r="C35" s="2">
        <v>5</v>
      </c>
      <c r="D35" s="2">
        <v>300</v>
      </c>
      <c r="E35" s="2">
        <f>C35*D35</f>
        <v>1500</v>
      </c>
      <c r="F35" s="2">
        <v>130</v>
      </c>
      <c r="G35" s="2">
        <v>650</v>
      </c>
      <c r="H35" s="2">
        <v>850</v>
      </c>
      <c r="I35" s="2" t="s">
        <v>15</v>
      </c>
      <c r="J35" s="2" t="s">
        <v>13</v>
      </c>
      <c r="K35" s="2">
        <v>2000</v>
      </c>
      <c r="L35" s="2">
        <v>4.3</v>
      </c>
      <c r="M35">
        <f t="shared" si="0"/>
        <v>9.4444444444444446</v>
      </c>
      <c r="N35" t="str">
        <f t="shared" si="1"/>
        <v>Jan-2024</v>
      </c>
      <c r="O35" t="str">
        <f t="shared" si="2"/>
        <v>Sunday</v>
      </c>
    </row>
    <row r="36" spans="1:15" x14ac:dyDescent="0.35">
      <c r="A36" s="3">
        <v>45319</v>
      </c>
      <c r="B36" s="2" t="s">
        <v>22</v>
      </c>
      <c r="C36" s="2">
        <v>1</v>
      </c>
      <c r="D36" s="2">
        <v>300</v>
      </c>
      <c r="E36" s="2">
        <v>300</v>
      </c>
      <c r="F36" s="2">
        <v>130</v>
      </c>
      <c r="G36" s="2">
        <v>130</v>
      </c>
      <c r="H36" s="2">
        <v>170</v>
      </c>
      <c r="I36" s="2" t="s">
        <v>18</v>
      </c>
      <c r="J36" s="2" t="s">
        <v>16</v>
      </c>
      <c r="K36" s="2">
        <v>2000</v>
      </c>
      <c r="L36" s="2">
        <v>4.4000000000000004</v>
      </c>
      <c r="M36">
        <f t="shared" si="0"/>
        <v>56.666666666666664</v>
      </c>
      <c r="N36" t="str">
        <f t="shared" si="1"/>
        <v>Jan-2024</v>
      </c>
      <c r="O36" t="str">
        <f t="shared" si="2"/>
        <v>Sunday</v>
      </c>
    </row>
    <row r="37" spans="1:15" x14ac:dyDescent="0.35">
      <c r="A37" s="3">
        <v>45405</v>
      </c>
      <c r="B37" s="2" t="s">
        <v>31</v>
      </c>
      <c r="C37" s="2">
        <v>5</v>
      </c>
      <c r="D37" s="2">
        <v>800</v>
      </c>
      <c r="E37" s="2">
        <v>4000</v>
      </c>
      <c r="F37" s="2">
        <v>450</v>
      </c>
      <c r="G37" s="2">
        <v>2250</v>
      </c>
      <c r="H37" s="2">
        <v>1750</v>
      </c>
      <c r="I37" s="2" t="s">
        <v>15</v>
      </c>
      <c r="J37" s="2" t="s">
        <v>23</v>
      </c>
      <c r="K37" s="2">
        <v>0</v>
      </c>
      <c r="L37" s="2">
        <v>4.4000000000000004</v>
      </c>
      <c r="M37">
        <f t="shared" si="0"/>
        <v>43.75</v>
      </c>
      <c r="N37" t="str">
        <f t="shared" si="1"/>
        <v>Apr-2024</v>
      </c>
      <c r="O37" t="str">
        <f t="shared" si="2"/>
        <v>Tuesday</v>
      </c>
    </row>
    <row r="38" spans="1:15" x14ac:dyDescent="0.35">
      <c r="A38" s="3">
        <v>45319</v>
      </c>
      <c r="B38" s="2" t="s">
        <v>17</v>
      </c>
      <c r="C38" s="2">
        <v>3</v>
      </c>
      <c r="D38" s="2">
        <v>2500</v>
      </c>
      <c r="E38" s="2">
        <v>7500</v>
      </c>
      <c r="F38" s="2">
        <v>1500</v>
      </c>
      <c r="G38" s="2">
        <v>4500</v>
      </c>
      <c r="H38" s="2">
        <v>3000</v>
      </c>
      <c r="I38" s="2" t="s">
        <v>34</v>
      </c>
      <c r="J38" s="2" t="s">
        <v>16</v>
      </c>
      <c r="K38" s="2">
        <v>2000</v>
      </c>
      <c r="L38" s="2">
        <v>3.6</v>
      </c>
      <c r="M38">
        <f t="shared" si="0"/>
        <v>40</v>
      </c>
      <c r="N38" t="str">
        <f t="shared" si="1"/>
        <v>Jan-2024</v>
      </c>
      <c r="O38" t="str">
        <f t="shared" si="2"/>
        <v>Sunday</v>
      </c>
    </row>
    <row r="39" spans="1:15" x14ac:dyDescent="0.35">
      <c r="A39" s="3">
        <v>45320</v>
      </c>
      <c r="B39" s="2" t="s">
        <v>27</v>
      </c>
      <c r="C39" s="2">
        <v>3</v>
      </c>
      <c r="D39" s="2">
        <v>2500</v>
      </c>
      <c r="E39" s="2">
        <v>7500</v>
      </c>
      <c r="F39" s="2">
        <v>1500</v>
      </c>
      <c r="G39" s="2">
        <v>4500</v>
      </c>
      <c r="H39" s="2">
        <v>3000</v>
      </c>
      <c r="I39" s="2" t="s">
        <v>34</v>
      </c>
      <c r="J39" s="2" t="s">
        <v>13</v>
      </c>
      <c r="K39" s="2">
        <v>0</v>
      </c>
      <c r="L39" s="2">
        <v>3.5</v>
      </c>
      <c r="M39">
        <f t="shared" si="0"/>
        <v>40</v>
      </c>
      <c r="N39" t="str">
        <f t="shared" si="1"/>
        <v>Jan-2024</v>
      </c>
      <c r="O39" t="str">
        <f t="shared" si="2"/>
        <v>Monday</v>
      </c>
    </row>
    <row r="40" spans="1:15" x14ac:dyDescent="0.35">
      <c r="A40" s="3">
        <v>45322</v>
      </c>
      <c r="B40" s="2" t="s">
        <v>29</v>
      </c>
      <c r="C40" s="2">
        <v>5</v>
      </c>
      <c r="D40" s="2">
        <v>500</v>
      </c>
      <c r="E40" s="2">
        <v>2500</v>
      </c>
      <c r="F40" s="2">
        <v>220</v>
      </c>
      <c r="G40" s="2">
        <v>1100</v>
      </c>
      <c r="H40" s="2">
        <v>1400</v>
      </c>
      <c r="I40" s="2" t="s">
        <v>15</v>
      </c>
      <c r="J40" s="2" t="s">
        <v>16</v>
      </c>
      <c r="K40" s="2">
        <v>0</v>
      </c>
      <c r="L40" s="2">
        <v>3.1</v>
      </c>
      <c r="M40">
        <f t="shared" si="0"/>
        <v>56.000000000000007</v>
      </c>
      <c r="N40" t="str">
        <f t="shared" si="1"/>
        <v>Jan-2024</v>
      </c>
      <c r="O40" t="str">
        <f t="shared" si="2"/>
        <v>Wednesday</v>
      </c>
    </row>
    <row r="41" spans="1:15" x14ac:dyDescent="0.35">
      <c r="A41" s="3">
        <v>45322</v>
      </c>
      <c r="B41" s="2" t="s">
        <v>26</v>
      </c>
      <c r="C41" s="2">
        <v>3</v>
      </c>
      <c r="D41" s="2">
        <v>3000</v>
      </c>
      <c r="E41" s="2">
        <v>9000</v>
      </c>
      <c r="F41" s="2">
        <v>1800</v>
      </c>
      <c r="G41" s="2">
        <v>5400</v>
      </c>
      <c r="H41" s="2">
        <v>3600</v>
      </c>
      <c r="I41" s="2" t="s">
        <v>18</v>
      </c>
      <c r="J41" s="2" t="s">
        <v>16</v>
      </c>
      <c r="K41" s="2">
        <v>0</v>
      </c>
      <c r="L41" s="2">
        <v>4.4000000000000004</v>
      </c>
      <c r="M41">
        <f t="shared" si="0"/>
        <v>40</v>
      </c>
      <c r="N41" t="str">
        <f t="shared" si="1"/>
        <v>Jan-2024</v>
      </c>
      <c r="O41" t="str">
        <f t="shared" si="2"/>
        <v>Wednesday</v>
      </c>
    </row>
    <row r="42" spans="1:15" x14ac:dyDescent="0.35">
      <c r="A42" s="3">
        <v>45323</v>
      </c>
      <c r="B42" s="2" t="s">
        <v>17</v>
      </c>
      <c r="C42" s="2">
        <v>1</v>
      </c>
      <c r="D42" s="2">
        <v>2500</v>
      </c>
      <c r="E42" s="2">
        <v>2500</v>
      </c>
      <c r="F42" s="2">
        <v>1500</v>
      </c>
      <c r="G42" s="2">
        <v>1500</v>
      </c>
      <c r="H42" s="2">
        <v>1000</v>
      </c>
      <c r="I42" s="2" t="s">
        <v>15</v>
      </c>
      <c r="J42" s="2" t="s">
        <v>23</v>
      </c>
      <c r="K42" s="2">
        <v>0</v>
      </c>
      <c r="L42" s="2">
        <v>3.1</v>
      </c>
      <c r="M42">
        <f t="shared" si="0"/>
        <v>40</v>
      </c>
      <c r="N42" t="str">
        <f t="shared" si="1"/>
        <v>Feb-2024</v>
      </c>
      <c r="O42" t="str">
        <f t="shared" si="2"/>
        <v>Thursday</v>
      </c>
    </row>
    <row r="43" spans="1:15" x14ac:dyDescent="0.35">
      <c r="A43" s="3">
        <v>45325</v>
      </c>
      <c r="B43" s="2" t="s">
        <v>28</v>
      </c>
      <c r="C43" s="2">
        <v>1</v>
      </c>
      <c r="D43" s="2">
        <v>500</v>
      </c>
      <c r="E43" s="2">
        <v>500</v>
      </c>
      <c r="F43" s="2">
        <v>250</v>
      </c>
      <c r="G43" s="2">
        <v>250</v>
      </c>
      <c r="H43" s="2">
        <v>250</v>
      </c>
      <c r="I43" s="2" t="s">
        <v>34</v>
      </c>
      <c r="J43" s="2" t="s">
        <v>16</v>
      </c>
      <c r="K43" s="2">
        <v>10000</v>
      </c>
      <c r="L43" s="2">
        <v>4.0999999999999996</v>
      </c>
      <c r="M43">
        <f t="shared" si="0"/>
        <v>50</v>
      </c>
      <c r="N43" t="str">
        <f t="shared" si="1"/>
        <v>Feb-2024</v>
      </c>
      <c r="O43" t="str">
        <f t="shared" si="2"/>
        <v>Saturday</v>
      </c>
    </row>
    <row r="44" spans="1:15" x14ac:dyDescent="0.35">
      <c r="A44" s="3">
        <v>45325</v>
      </c>
      <c r="B44" s="2" t="s">
        <v>20</v>
      </c>
      <c r="C44" s="2">
        <v>4</v>
      </c>
      <c r="D44" s="2">
        <v>2000</v>
      </c>
      <c r="E44" s="2">
        <v>8000</v>
      </c>
      <c r="F44" s="2">
        <v>1100</v>
      </c>
      <c r="G44" s="2">
        <v>4400</v>
      </c>
      <c r="H44" s="2">
        <v>3600</v>
      </c>
      <c r="I44" s="2" t="s">
        <v>34</v>
      </c>
      <c r="J44" s="2" t="s">
        <v>16</v>
      </c>
      <c r="K44" s="2">
        <v>10000</v>
      </c>
      <c r="L44" s="2">
        <v>4.0999999999999996</v>
      </c>
      <c r="M44">
        <f t="shared" si="0"/>
        <v>45</v>
      </c>
      <c r="N44" t="str">
        <f t="shared" si="1"/>
        <v>Feb-2024</v>
      </c>
      <c r="O44" t="str">
        <f t="shared" si="2"/>
        <v>Saturday</v>
      </c>
    </row>
    <row r="45" spans="1:15" x14ac:dyDescent="0.35">
      <c r="A45" s="3">
        <v>45325</v>
      </c>
      <c r="B45" s="2" t="s">
        <v>32</v>
      </c>
      <c r="C45" s="2">
        <v>2</v>
      </c>
      <c r="D45" s="2">
        <v>500</v>
      </c>
      <c r="E45" s="2">
        <v>1000</v>
      </c>
      <c r="F45" s="2">
        <v>200</v>
      </c>
      <c r="G45" s="2">
        <v>400</v>
      </c>
      <c r="H45" s="2">
        <v>600</v>
      </c>
      <c r="I45" s="2" t="s">
        <v>34</v>
      </c>
      <c r="J45" s="2" t="s">
        <v>13</v>
      </c>
      <c r="K45" s="2">
        <v>10000</v>
      </c>
      <c r="L45" s="2">
        <v>3.6</v>
      </c>
      <c r="M45">
        <f t="shared" si="0"/>
        <v>60</v>
      </c>
      <c r="N45" t="str">
        <f t="shared" si="1"/>
        <v>Feb-2024</v>
      </c>
      <c r="O45" t="str">
        <f t="shared" si="2"/>
        <v>Saturday</v>
      </c>
    </row>
    <row r="46" spans="1:15" x14ac:dyDescent="0.35">
      <c r="A46" s="3">
        <v>45325</v>
      </c>
      <c r="B46" s="2" t="s">
        <v>24</v>
      </c>
      <c r="C46" s="2">
        <v>2</v>
      </c>
      <c r="D46" s="2">
        <v>2500</v>
      </c>
      <c r="E46" s="2">
        <v>5000</v>
      </c>
      <c r="F46" s="2">
        <v>1500</v>
      </c>
      <c r="G46" s="2">
        <v>3000</v>
      </c>
      <c r="H46" s="2">
        <v>2000</v>
      </c>
      <c r="I46" s="2" t="s">
        <v>15</v>
      </c>
      <c r="J46" s="2" t="s">
        <v>23</v>
      </c>
      <c r="K46" s="2">
        <v>10000</v>
      </c>
      <c r="L46" s="2">
        <v>3.4</v>
      </c>
      <c r="M46">
        <f t="shared" si="0"/>
        <v>40</v>
      </c>
      <c r="N46" t="str">
        <f t="shared" si="1"/>
        <v>Feb-2024</v>
      </c>
      <c r="O46" t="str">
        <f t="shared" si="2"/>
        <v>Saturday</v>
      </c>
    </row>
    <row r="47" spans="1:15" x14ac:dyDescent="0.35">
      <c r="A47" s="3">
        <v>45326</v>
      </c>
      <c r="B47" s="2" t="s">
        <v>21</v>
      </c>
      <c r="C47" s="2">
        <v>1</v>
      </c>
      <c r="D47" s="2">
        <v>2500</v>
      </c>
      <c r="E47" s="2">
        <v>2500</v>
      </c>
      <c r="F47" s="2">
        <v>1400</v>
      </c>
      <c r="G47" s="2">
        <v>1400</v>
      </c>
      <c r="H47" s="2">
        <v>1100</v>
      </c>
      <c r="I47" s="2" t="s">
        <v>34</v>
      </c>
      <c r="J47" s="2" t="s">
        <v>16</v>
      </c>
      <c r="K47" s="2">
        <v>0</v>
      </c>
      <c r="L47" s="2">
        <v>3.7</v>
      </c>
      <c r="M47">
        <f t="shared" si="0"/>
        <v>44</v>
      </c>
      <c r="N47" t="str">
        <f t="shared" si="1"/>
        <v>Feb-2024</v>
      </c>
      <c r="O47" t="str">
        <f t="shared" si="2"/>
        <v>Sunday</v>
      </c>
    </row>
    <row r="48" spans="1:15" x14ac:dyDescent="0.35">
      <c r="A48" s="3">
        <v>45326</v>
      </c>
      <c r="B48" s="2" t="s">
        <v>12</v>
      </c>
      <c r="C48" s="2">
        <v>2</v>
      </c>
      <c r="D48" s="2">
        <v>500</v>
      </c>
      <c r="E48" s="2">
        <v>1000</v>
      </c>
      <c r="F48" s="2">
        <v>250</v>
      </c>
      <c r="G48" s="2">
        <v>500</v>
      </c>
      <c r="H48" s="2">
        <v>500</v>
      </c>
      <c r="I48" s="2" t="s">
        <v>15</v>
      </c>
      <c r="J48" s="2" t="s">
        <v>16</v>
      </c>
      <c r="K48" s="2">
        <v>0</v>
      </c>
      <c r="L48" s="2">
        <v>3.8</v>
      </c>
      <c r="M48">
        <f t="shared" si="0"/>
        <v>50</v>
      </c>
      <c r="N48" t="str">
        <f t="shared" si="1"/>
        <v>Feb-2024</v>
      </c>
      <c r="O48" t="str">
        <f t="shared" si="2"/>
        <v>Sunday</v>
      </c>
    </row>
    <row r="49" spans="1:15" x14ac:dyDescent="0.35">
      <c r="A49" s="3">
        <v>45326</v>
      </c>
      <c r="B49" s="2" t="s">
        <v>33</v>
      </c>
      <c r="C49" s="2">
        <v>1</v>
      </c>
      <c r="D49" s="2">
        <v>1000</v>
      </c>
      <c r="E49" s="2">
        <f>C49*D49</f>
        <v>1000</v>
      </c>
      <c r="F49" s="2">
        <v>500</v>
      </c>
      <c r="G49" s="2">
        <v>500</v>
      </c>
      <c r="H49" s="2">
        <v>500</v>
      </c>
      <c r="I49" s="2" t="s">
        <v>15</v>
      </c>
      <c r="J49" s="2" t="s">
        <v>23</v>
      </c>
      <c r="K49" s="2">
        <v>0</v>
      </c>
      <c r="L49" s="2">
        <v>3.7</v>
      </c>
      <c r="M49">
        <f t="shared" si="0"/>
        <v>20.833333333333336</v>
      </c>
      <c r="N49" t="str">
        <f t="shared" si="1"/>
        <v>Feb-2024</v>
      </c>
      <c r="O49" t="str">
        <f t="shared" si="2"/>
        <v>Sunday</v>
      </c>
    </row>
    <row r="50" spans="1:15" x14ac:dyDescent="0.35">
      <c r="A50" s="3">
        <v>45434</v>
      </c>
      <c r="B50" s="2" t="s">
        <v>22</v>
      </c>
      <c r="C50" s="2">
        <v>1</v>
      </c>
      <c r="D50" s="2">
        <v>300</v>
      </c>
      <c r="E50" s="2">
        <v>300</v>
      </c>
      <c r="F50" s="2">
        <v>130</v>
      </c>
      <c r="G50" s="2">
        <v>130</v>
      </c>
      <c r="H50" s="2">
        <v>170</v>
      </c>
      <c r="I50" s="2" t="s">
        <v>34</v>
      </c>
      <c r="J50" s="2" t="s">
        <v>23</v>
      </c>
      <c r="K50" s="2">
        <v>0</v>
      </c>
      <c r="L50" s="2">
        <v>4.0999999999999996</v>
      </c>
      <c r="M50">
        <f t="shared" si="0"/>
        <v>56.666666666666664</v>
      </c>
      <c r="N50" t="str">
        <f t="shared" si="1"/>
        <v>May-2024</v>
      </c>
      <c r="O50" t="str">
        <f t="shared" si="2"/>
        <v>Wednesday</v>
      </c>
    </row>
    <row r="51" spans="1:15" x14ac:dyDescent="0.35">
      <c r="A51" s="3">
        <v>45327</v>
      </c>
      <c r="B51" s="2" t="s">
        <v>32</v>
      </c>
      <c r="C51" s="2">
        <v>3</v>
      </c>
      <c r="D51" s="2">
        <v>500</v>
      </c>
      <c r="E51" s="2">
        <v>1500</v>
      </c>
      <c r="F51" s="2">
        <v>200</v>
      </c>
      <c r="G51" s="2">
        <v>600</v>
      </c>
      <c r="H51" s="2">
        <v>900</v>
      </c>
      <c r="I51" s="2" t="s">
        <v>34</v>
      </c>
      <c r="J51" s="2" t="s">
        <v>13</v>
      </c>
      <c r="K51" s="2">
        <v>1500</v>
      </c>
      <c r="L51" s="2">
        <v>4.8</v>
      </c>
      <c r="M51">
        <f t="shared" si="0"/>
        <v>60</v>
      </c>
      <c r="N51" t="str">
        <f t="shared" si="1"/>
        <v>Feb-2024</v>
      </c>
      <c r="O51" t="str">
        <f t="shared" si="2"/>
        <v>Monday</v>
      </c>
    </row>
    <row r="52" spans="1:15" x14ac:dyDescent="0.35">
      <c r="A52" s="3">
        <v>45328</v>
      </c>
      <c r="B52" s="2" t="s">
        <v>17</v>
      </c>
      <c r="C52" s="2">
        <v>3</v>
      </c>
      <c r="D52" s="2">
        <v>2500</v>
      </c>
      <c r="E52" s="2">
        <v>7500</v>
      </c>
      <c r="F52" s="2">
        <v>1500</v>
      </c>
      <c r="G52" s="2">
        <v>4500</v>
      </c>
      <c r="H52" s="2">
        <v>3000</v>
      </c>
      <c r="I52" s="2" t="s">
        <v>34</v>
      </c>
      <c r="J52" s="2" t="s">
        <v>23</v>
      </c>
      <c r="K52" s="2">
        <v>0</v>
      </c>
      <c r="L52" s="2">
        <v>3.5</v>
      </c>
      <c r="M52">
        <f t="shared" si="0"/>
        <v>40</v>
      </c>
      <c r="N52" t="str">
        <f t="shared" si="1"/>
        <v>Feb-2024</v>
      </c>
      <c r="O52" t="str">
        <f t="shared" si="2"/>
        <v>Tuesday</v>
      </c>
    </row>
    <row r="53" spans="1:15" x14ac:dyDescent="0.35">
      <c r="A53" s="3">
        <v>45328</v>
      </c>
      <c r="B53" s="2" t="s">
        <v>17</v>
      </c>
      <c r="C53" s="2">
        <v>5</v>
      </c>
      <c r="D53" s="2">
        <v>2500</v>
      </c>
      <c r="E53" s="2">
        <v>12500</v>
      </c>
      <c r="F53" s="2">
        <v>1500</v>
      </c>
      <c r="G53" s="2">
        <v>7500</v>
      </c>
      <c r="H53" s="2">
        <v>5000</v>
      </c>
      <c r="I53" s="2" t="s">
        <v>34</v>
      </c>
      <c r="J53" s="2" t="s">
        <v>16</v>
      </c>
      <c r="K53" s="2">
        <v>0</v>
      </c>
      <c r="L53" s="2">
        <v>3.1</v>
      </c>
      <c r="M53">
        <f t="shared" si="0"/>
        <v>40</v>
      </c>
      <c r="N53" t="str">
        <f t="shared" si="1"/>
        <v>Feb-2024</v>
      </c>
      <c r="O53" t="str">
        <f t="shared" si="2"/>
        <v>Tuesday</v>
      </c>
    </row>
    <row r="54" spans="1:15" x14ac:dyDescent="0.35">
      <c r="A54" s="3">
        <v>45330</v>
      </c>
      <c r="B54" s="2" t="s">
        <v>31</v>
      </c>
      <c r="C54" s="2">
        <v>1</v>
      </c>
      <c r="D54" s="2">
        <v>800</v>
      </c>
      <c r="E54" s="2">
        <v>800</v>
      </c>
      <c r="F54" s="2">
        <v>450</v>
      </c>
      <c r="G54" s="2">
        <v>450</v>
      </c>
      <c r="H54" s="2">
        <v>350</v>
      </c>
      <c r="I54" s="2" t="s">
        <v>34</v>
      </c>
      <c r="J54" s="2" t="s">
        <v>19</v>
      </c>
      <c r="K54" s="2">
        <v>0</v>
      </c>
      <c r="L54" s="2">
        <v>4.8</v>
      </c>
      <c r="M54">
        <f t="shared" si="0"/>
        <v>43.75</v>
      </c>
      <c r="N54" t="str">
        <f t="shared" si="1"/>
        <v>Feb-2024</v>
      </c>
      <c r="O54" t="str">
        <f t="shared" si="2"/>
        <v>Thursday</v>
      </c>
    </row>
    <row r="55" spans="1:15" x14ac:dyDescent="0.35">
      <c r="A55" s="3">
        <v>45333</v>
      </c>
      <c r="B55" s="2" t="s">
        <v>33</v>
      </c>
      <c r="C55" s="2">
        <v>2</v>
      </c>
      <c r="D55" s="2">
        <v>1000</v>
      </c>
      <c r="E55" s="2">
        <v>2000</v>
      </c>
      <c r="F55" s="2">
        <v>500</v>
      </c>
      <c r="G55" s="2">
        <v>1000</v>
      </c>
      <c r="H55" s="2">
        <v>1000</v>
      </c>
      <c r="I55" s="2" t="s">
        <v>18</v>
      </c>
      <c r="J55" s="2" t="s">
        <v>19</v>
      </c>
      <c r="K55" s="2">
        <v>0</v>
      </c>
      <c r="L55" s="2">
        <v>4.7</v>
      </c>
      <c r="M55">
        <f t="shared" si="0"/>
        <v>50</v>
      </c>
      <c r="N55" t="str">
        <f t="shared" si="1"/>
        <v>Feb-2024</v>
      </c>
      <c r="O55" t="str">
        <f t="shared" si="2"/>
        <v>Sunday</v>
      </c>
    </row>
    <row r="56" spans="1:15" x14ac:dyDescent="0.35">
      <c r="A56" s="3">
        <v>45335</v>
      </c>
      <c r="B56" s="2" t="s">
        <v>28</v>
      </c>
      <c r="C56" s="2">
        <v>5</v>
      </c>
      <c r="D56" s="2">
        <v>500</v>
      </c>
      <c r="E56" s="2">
        <v>2500</v>
      </c>
      <c r="F56" s="2">
        <v>250</v>
      </c>
      <c r="G56" s="2">
        <v>1250</v>
      </c>
      <c r="H56" s="2">
        <v>1250</v>
      </c>
      <c r="I56" s="2" t="s">
        <v>34</v>
      </c>
      <c r="J56" s="2" t="s">
        <v>23</v>
      </c>
      <c r="K56" s="2">
        <v>0</v>
      </c>
      <c r="L56" s="2">
        <v>3.3</v>
      </c>
      <c r="M56">
        <f t="shared" si="0"/>
        <v>50</v>
      </c>
      <c r="N56" t="str">
        <f t="shared" si="1"/>
        <v>Feb-2024</v>
      </c>
      <c r="O56" t="str">
        <f t="shared" si="2"/>
        <v>Tuesday</v>
      </c>
    </row>
    <row r="57" spans="1:15" x14ac:dyDescent="0.35">
      <c r="A57" s="3">
        <v>45335</v>
      </c>
      <c r="B57" s="2" t="s">
        <v>12</v>
      </c>
      <c r="C57" s="2">
        <v>1</v>
      </c>
      <c r="D57" s="2">
        <v>500</v>
      </c>
      <c r="E57" s="2">
        <v>500</v>
      </c>
      <c r="F57" s="2">
        <v>250</v>
      </c>
      <c r="G57" s="2">
        <v>250</v>
      </c>
      <c r="H57" s="2">
        <v>250</v>
      </c>
      <c r="I57" s="2" t="s">
        <v>15</v>
      </c>
      <c r="J57" s="2" t="s">
        <v>16</v>
      </c>
      <c r="K57" s="2">
        <v>0</v>
      </c>
      <c r="L57" s="2">
        <v>3.7</v>
      </c>
      <c r="M57">
        <f t="shared" si="0"/>
        <v>50</v>
      </c>
      <c r="N57" t="str">
        <f t="shared" si="1"/>
        <v>Feb-2024</v>
      </c>
      <c r="O57" t="str">
        <f t="shared" si="2"/>
        <v>Tuesday</v>
      </c>
    </row>
    <row r="58" spans="1:15" x14ac:dyDescent="0.35">
      <c r="A58" s="3">
        <v>45336</v>
      </c>
      <c r="B58" s="2" t="s">
        <v>24</v>
      </c>
      <c r="C58" s="2">
        <v>1</v>
      </c>
      <c r="D58" s="2">
        <v>2500</v>
      </c>
      <c r="E58" s="2">
        <v>2500</v>
      </c>
      <c r="F58" s="2">
        <v>1500</v>
      </c>
      <c r="G58" s="2">
        <v>1500</v>
      </c>
      <c r="H58" s="2">
        <v>1000</v>
      </c>
      <c r="I58" s="2" t="s">
        <v>15</v>
      </c>
      <c r="J58" s="2" t="s">
        <v>25</v>
      </c>
      <c r="K58" s="2">
        <v>1500</v>
      </c>
      <c r="L58" s="2"/>
      <c r="M58">
        <f t="shared" si="0"/>
        <v>40</v>
      </c>
      <c r="N58" t="str">
        <f t="shared" si="1"/>
        <v>Feb-2024</v>
      </c>
      <c r="O58" t="str">
        <f t="shared" si="2"/>
        <v>Wednesday</v>
      </c>
    </row>
    <row r="59" spans="1:15" x14ac:dyDescent="0.35">
      <c r="A59" s="3">
        <v>45336</v>
      </c>
      <c r="B59" s="2" t="s">
        <v>28</v>
      </c>
      <c r="C59" s="2">
        <v>1</v>
      </c>
      <c r="D59" s="2">
        <v>500</v>
      </c>
      <c r="E59" s="2">
        <v>500</v>
      </c>
      <c r="F59" s="2">
        <v>250</v>
      </c>
      <c r="G59" s="2">
        <v>250</v>
      </c>
      <c r="H59" s="2">
        <v>250</v>
      </c>
      <c r="I59" s="2" t="s">
        <v>15</v>
      </c>
      <c r="J59" s="2" t="s">
        <v>23</v>
      </c>
      <c r="K59" s="2">
        <v>1500</v>
      </c>
      <c r="L59" s="2">
        <v>3.9</v>
      </c>
      <c r="M59">
        <f t="shared" si="0"/>
        <v>50</v>
      </c>
      <c r="N59" t="str">
        <f t="shared" si="1"/>
        <v>Feb-2024</v>
      </c>
      <c r="O59" t="str">
        <f t="shared" si="2"/>
        <v>Wednesday</v>
      </c>
    </row>
    <row r="60" spans="1:15" x14ac:dyDescent="0.35">
      <c r="A60" s="3">
        <v>45337</v>
      </c>
      <c r="B60" s="2" t="s">
        <v>32</v>
      </c>
      <c r="C60" s="2">
        <v>4</v>
      </c>
      <c r="D60" s="2">
        <v>500</v>
      </c>
      <c r="E60" s="2">
        <v>2000</v>
      </c>
      <c r="F60" s="2">
        <v>200</v>
      </c>
      <c r="G60" s="2">
        <v>800</v>
      </c>
      <c r="H60" s="2">
        <v>1200</v>
      </c>
      <c r="I60" s="2" t="s">
        <v>34</v>
      </c>
      <c r="J60" s="2" t="s">
        <v>16</v>
      </c>
      <c r="K60" s="2">
        <v>0</v>
      </c>
      <c r="L60" s="2">
        <v>3.5</v>
      </c>
      <c r="M60">
        <f t="shared" si="0"/>
        <v>60</v>
      </c>
      <c r="N60" t="str">
        <f t="shared" si="1"/>
        <v>Feb-2024</v>
      </c>
      <c r="O60" t="str">
        <f t="shared" si="2"/>
        <v>Thursday</v>
      </c>
    </row>
    <row r="61" spans="1:15" x14ac:dyDescent="0.35">
      <c r="A61" s="3">
        <v>45338</v>
      </c>
      <c r="B61" s="2" t="s">
        <v>33</v>
      </c>
      <c r="C61" s="2">
        <v>1</v>
      </c>
      <c r="D61" s="2">
        <v>1000</v>
      </c>
      <c r="E61" s="2">
        <v>1000</v>
      </c>
      <c r="F61" s="2">
        <v>500</v>
      </c>
      <c r="G61" s="2">
        <v>500</v>
      </c>
      <c r="H61" s="2">
        <v>500</v>
      </c>
      <c r="I61" s="2" t="s">
        <v>34</v>
      </c>
      <c r="J61" s="2" t="s">
        <v>23</v>
      </c>
      <c r="K61" s="2">
        <v>6000</v>
      </c>
      <c r="L61" s="2">
        <v>3.1</v>
      </c>
      <c r="M61">
        <f t="shared" si="0"/>
        <v>50</v>
      </c>
      <c r="N61" t="str">
        <f t="shared" si="1"/>
        <v>Feb-2024</v>
      </c>
      <c r="O61" t="str">
        <f t="shared" si="2"/>
        <v>Friday</v>
      </c>
    </row>
    <row r="62" spans="1:15" x14ac:dyDescent="0.35">
      <c r="A62" s="3">
        <v>45339</v>
      </c>
      <c r="B62" s="2" t="s">
        <v>29</v>
      </c>
      <c r="C62" s="2">
        <v>4</v>
      </c>
      <c r="D62" s="2">
        <v>500</v>
      </c>
      <c r="E62" s="2">
        <v>2000</v>
      </c>
      <c r="F62" s="2">
        <v>220</v>
      </c>
      <c r="G62" s="2">
        <v>880</v>
      </c>
      <c r="H62" s="2">
        <v>1120</v>
      </c>
      <c r="I62" s="2" t="s">
        <v>18</v>
      </c>
      <c r="J62" s="2" t="s">
        <v>13</v>
      </c>
      <c r="K62" s="2">
        <v>8000</v>
      </c>
      <c r="L62" s="2"/>
      <c r="M62">
        <f t="shared" si="0"/>
        <v>56.000000000000007</v>
      </c>
      <c r="N62" t="str">
        <f t="shared" si="1"/>
        <v>Feb-2024</v>
      </c>
      <c r="O62" t="str">
        <f t="shared" si="2"/>
        <v>Saturday</v>
      </c>
    </row>
    <row r="63" spans="1:15" x14ac:dyDescent="0.35">
      <c r="A63" s="3">
        <v>45339</v>
      </c>
      <c r="B63" s="2" t="s">
        <v>21</v>
      </c>
      <c r="C63" s="2">
        <v>3</v>
      </c>
      <c r="D63" s="2">
        <v>2500</v>
      </c>
      <c r="E63" s="2">
        <v>7500</v>
      </c>
      <c r="F63" s="2">
        <v>1400</v>
      </c>
      <c r="G63" s="2">
        <v>4200</v>
      </c>
      <c r="H63" s="2">
        <v>3300</v>
      </c>
      <c r="I63" s="2" t="s">
        <v>34</v>
      </c>
      <c r="J63" s="2" t="s">
        <v>16</v>
      </c>
      <c r="K63" s="2">
        <v>8000</v>
      </c>
      <c r="L63" s="2">
        <v>3.5</v>
      </c>
      <c r="M63">
        <f t="shared" si="0"/>
        <v>44</v>
      </c>
      <c r="N63" t="str">
        <f t="shared" si="1"/>
        <v>Feb-2024</v>
      </c>
      <c r="O63" t="str">
        <f t="shared" si="2"/>
        <v>Saturday</v>
      </c>
    </row>
    <row r="64" spans="1:15" x14ac:dyDescent="0.35">
      <c r="A64" s="3">
        <v>45339</v>
      </c>
      <c r="B64" s="2" t="s">
        <v>12</v>
      </c>
      <c r="C64" s="2">
        <v>5</v>
      </c>
      <c r="D64" s="2">
        <v>500</v>
      </c>
      <c r="E64" s="2">
        <v>2500</v>
      </c>
      <c r="F64" s="2">
        <v>250</v>
      </c>
      <c r="G64" s="2">
        <v>1250</v>
      </c>
      <c r="H64" s="2">
        <v>1250</v>
      </c>
      <c r="I64" s="2" t="s">
        <v>34</v>
      </c>
      <c r="J64" s="2" t="s">
        <v>13</v>
      </c>
      <c r="K64" s="2">
        <v>8000</v>
      </c>
      <c r="L64" s="2">
        <v>4.5</v>
      </c>
      <c r="M64">
        <f t="shared" si="0"/>
        <v>50</v>
      </c>
      <c r="N64" t="str">
        <f t="shared" si="1"/>
        <v>Feb-2024</v>
      </c>
      <c r="O64" t="str">
        <f t="shared" si="2"/>
        <v>Saturday</v>
      </c>
    </row>
    <row r="65" spans="1:15" x14ac:dyDescent="0.35">
      <c r="A65" s="3">
        <v>45339</v>
      </c>
      <c r="B65" s="2" t="s">
        <v>27</v>
      </c>
      <c r="C65" s="2">
        <v>2</v>
      </c>
      <c r="D65" s="2">
        <v>2500</v>
      </c>
      <c r="E65" s="2">
        <v>5000</v>
      </c>
      <c r="F65" s="2">
        <v>1500</v>
      </c>
      <c r="G65" s="2">
        <v>3000</v>
      </c>
      <c r="H65" s="2">
        <v>2000</v>
      </c>
      <c r="I65" s="2" t="s">
        <v>34</v>
      </c>
      <c r="J65" s="2" t="s">
        <v>16</v>
      </c>
      <c r="K65" s="2">
        <v>8000</v>
      </c>
      <c r="L65" s="2">
        <v>4.3</v>
      </c>
      <c r="M65">
        <f t="shared" si="0"/>
        <v>40</v>
      </c>
      <c r="N65" t="str">
        <f t="shared" si="1"/>
        <v>Feb-2024</v>
      </c>
      <c r="O65" t="str">
        <f t="shared" si="2"/>
        <v>Saturday</v>
      </c>
    </row>
    <row r="66" spans="1:15" x14ac:dyDescent="0.35">
      <c r="A66" s="3">
        <v>45341</v>
      </c>
      <c r="B66" s="2" t="s">
        <v>22</v>
      </c>
      <c r="C66" s="2">
        <v>4</v>
      </c>
      <c r="D66" s="2">
        <v>300</v>
      </c>
      <c r="E66" s="2">
        <v>1200</v>
      </c>
      <c r="F66" s="2">
        <v>130</v>
      </c>
      <c r="G66" s="2">
        <v>520</v>
      </c>
      <c r="H66" s="2">
        <v>680</v>
      </c>
      <c r="I66" s="2" t="s">
        <v>15</v>
      </c>
      <c r="J66" s="2" t="s">
        <v>25</v>
      </c>
      <c r="K66" s="2">
        <v>0</v>
      </c>
      <c r="L66" s="2">
        <v>3.5</v>
      </c>
      <c r="M66">
        <f t="shared" si="0"/>
        <v>56.666666666666664</v>
      </c>
      <c r="N66" t="str">
        <f t="shared" si="1"/>
        <v>Feb-2024</v>
      </c>
      <c r="O66" t="str">
        <f t="shared" si="2"/>
        <v>Monday</v>
      </c>
    </row>
    <row r="67" spans="1:15" x14ac:dyDescent="0.35">
      <c r="A67" s="3">
        <v>45341</v>
      </c>
      <c r="B67" s="2" t="s">
        <v>31</v>
      </c>
      <c r="C67" s="2">
        <v>1</v>
      </c>
      <c r="D67" s="2">
        <v>800</v>
      </c>
      <c r="E67" s="2">
        <v>800</v>
      </c>
      <c r="F67" s="2">
        <v>450</v>
      </c>
      <c r="G67" s="2">
        <v>450</v>
      </c>
      <c r="H67" s="2">
        <v>350</v>
      </c>
      <c r="I67" s="2" t="s">
        <v>34</v>
      </c>
      <c r="J67" s="2" t="s">
        <v>19</v>
      </c>
      <c r="K67" s="2">
        <v>0</v>
      </c>
      <c r="L67" s="2">
        <v>3.4</v>
      </c>
      <c r="M67">
        <f t="shared" ref="M67:M130" si="3">IF(E67="","",(H67/E67)*100)</f>
        <v>43.75</v>
      </c>
      <c r="N67" t="str">
        <f t="shared" ref="N67:N130" si="4">TEXT(A67,"MMM-YYYY")</f>
        <v>Feb-2024</v>
      </c>
      <c r="O67" t="str">
        <f t="shared" ref="O67:O130" si="5">TEXT(A67,"DDDD")</f>
        <v>Monday</v>
      </c>
    </row>
    <row r="68" spans="1:15" x14ac:dyDescent="0.35">
      <c r="A68" s="3">
        <v>45342</v>
      </c>
      <c r="B68" s="2" t="s">
        <v>30</v>
      </c>
      <c r="C68" s="2">
        <v>1</v>
      </c>
      <c r="D68" s="2">
        <v>2000</v>
      </c>
      <c r="E68" s="2">
        <v>2000</v>
      </c>
      <c r="F68" s="2">
        <v>1200</v>
      </c>
      <c r="G68" s="2">
        <v>1200</v>
      </c>
      <c r="H68" s="2">
        <v>800</v>
      </c>
      <c r="I68" s="2" t="s">
        <v>15</v>
      </c>
      <c r="J68" s="2" t="s">
        <v>23</v>
      </c>
      <c r="K68" s="2">
        <v>0</v>
      </c>
      <c r="L68" s="2">
        <v>4.2</v>
      </c>
      <c r="M68">
        <f t="shared" si="3"/>
        <v>40</v>
      </c>
      <c r="N68" t="str">
        <f t="shared" si="4"/>
        <v>Feb-2024</v>
      </c>
      <c r="O68" t="str">
        <f t="shared" si="5"/>
        <v>Tuesday</v>
      </c>
    </row>
    <row r="69" spans="1:15" x14ac:dyDescent="0.35">
      <c r="A69" s="3">
        <v>45345</v>
      </c>
      <c r="B69" s="2" t="s">
        <v>26</v>
      </c>
      <c r="C69" s="2">
        <v>2</v>
      </c>
      <c r="D69" s="2">
        <v>3000</v>
      </c>
      <c r="E69" s="2">
        <f>C69*D69</f>
        <v>6000</v>
      </c>
      <c r="F69" s="2">
        <v>1800</v>
      </c>
      <c r="G69" s="2">
        <v>3600</v>
      </c>
      <c r="H69" s="2">
        <v>2400</v>
      </c>
      <c r="I69" s="2" t="s">
        <v>15</v>
      </c>
      <c r="J69" s="2" t="s">
        <v>25</v>
      </c>
      <c r="K69" s="2">
        <v>6000</v>
      </c>
      <c r="L69" s="2">
        <v>4</v>
      </c>
      <c r="M69">
        <f t="shared" si="3"/>
        <v>800</v>
      </c>
      <c r="N69" t="str">
        <f t="shared" si="4"/>
        <v>Feb-2024</v>
      </c>
      <c r="O69" t="str">
        <f t="shared" si="5"/>
        <v>Friday</v>
      </c>
    </row>
    <row r="70" spans="1:15" x14ac:dyDescent="0.35">
      <c r="A70" s="3">
        <v>45348</v>
      </c>
      <c r="B70" s="2" t="s">
        <v>17</v>
      </c>
      <c r="C70" s="2">
        <v>3</v>
      </c>
      <c r="D70" s="2">
        <v>2500</v>
      </c>
      <c r="E70" s="2">
        <v>7500</v>
      </c>
      <c r="F70" s="2">
        <v>1500</v>
      </c>
      <c r="G70" s="2">
        <v>4500</v>
      </c>
      <c r="H70" s="2">
        <v>3000</v>
      </c>
      <c r="I70" s="2" t="s">
        <v>15</v>
      </c>
      <c r="J70" s="2" t="s">
        <v>19</v>
      </c>
      <c r="K70" s="2">
        <v>0</v>
      </c>
      <c r="L70" s="2">
        <v>3.4</v>
      </c>
      <c r="M70">
        <f t="shared" si="3"/>
        <v>40</v>
      </c>
      <c r="N70" t="str">
        <f t="shared" si="4"/>
        <v>Feb-2024</v>
      </c>
      <c r="O70" t="str">
        <f t="shared" si="5"/>
        <v>Monday</v>
      </c>
    </row>
    <row r="71" spans="1:15" x14ac:dyDescent="0.35">
      <c r="A71" s="3">
        <v>45348</v>
      </c>
      <c r="B71" s="2" t="s">
        <v>33</v>
      </c>
      <c r="C71" s="2">
        <v>3</v>
      </c>
      <c r="D71" s="2">
        <v>1000</v>
      </c>
      <c r="E71" s="2">
        <v>3000</v>
      </c>
      <c r="F71" s="2">
        <v>500</v>
      </c>
      <c r="G71" s="2">
        <v>1500</v>
      </c>
      <c r="H71" s="2">
        <v>1500</v>
      </c>
      <c r="I71" s="2" t="s">
        <v>18</v>
      </c>
      <c r="J71" s="2" t="s">
        <v>13</v>
      </c>
      <c r="K71" s="2">
        <v>0</v>
      </c>
      <c r="L71" s="2">
        <v>3.8</v>
      </c>
      <c r="M71">
        <f t="shared" si="3"/>
        <v>50</v>
      </c>
      <c r="N71" t="str">
        <f t="shared" si="4"/>
        <v>Feb-2024</v>
      </c>
      <c r="O71" t="str">
        <f t="shared" si="5"/>
        <v>Monday</v>
      </c>
    </row>
    <row r="72" spans="1:15" x14ac:dyDescent="0.35">
      <c r="A72" s="3">
        <v>45348</v>
      </c>
      <c r="B72" s="2" t="s">
        <v>12</v>
      </c>
      <c r="C72" s="2">
        <v>2</v>
      </c>
      <c r="D72" s="2">
        <v>500</v>
      </c>
      <c r="E72" s="2">
        <v>1000</v>
      </c>
      <c r="F72" s="2">
        <v>250</v>
      </c>
      <c r="G72" s="2">
        <v>500</v>
      </c>
      <c r="H72" s="2">
        <v>500</v>
      </c>
      <c r="I72" s="2" t="s">
        <v>34</v>
      </c>
      <c r="J72" s="2" t="s">
        <v>19</v>
      </c>
      <c r="K72" s="2">
        <v>0</v>
      </c>
      <c r="L72" s="2">
        <v>4.3</v>
      </c>
      <c r="M72">
        <f t="shared" si="3"/>
        <v>50</v>
      </c>
      <c r="N72" t="str">
        <f t="shared" si="4"/>
        <v>Feb-2024</v>
      </c>
      <c r="O72" t="str">
        <f t="shared" si="5"/>
        <v>Monday</v>
      </c>
    </row>
    <row r="73" spans="1:15" x14ac:dyDescent="0.35">
      <c r="A73" s="3">
        <v>45349</v>
      </c>
      <c r="B73" s="2" t="s">
        <v>31</v>
      </c>
      <c r="C73" s="2">
        <v>4</v>
      </c>
      <c r="D73" s="2">
        <v>800</v>
      </c>
      <c r="E73" s="2">
        <v>3200</v>
      </c>
      <c r="F73" s="2">
        <v>450</v>
      </c>
      <c r="G73" s="2">
        <v>1800</v>
      </c>
      <c r="H73" s="2">
        <v>1400</v>
      </c>
      <c r="I73" s="2" t="s">
        <v>18</v>
      </c>
      <c r="J73" s="2" t="s">
        <v>13</v>
      </c>
      <c r="K73" s="2">
        <v>0</v>
      </c>
      <c r="L73" s="2">
        <v>3.5</v>
      </c>
      <c r="M73">
        <f t="shared" si="3"/>
        <v>43.75</v>
      </c>
      <c r="N73" t="str">
        <f t="shared" si="4"/>
        <v>Feb-2024</v>
      </c>
      <c r="O73" t="str">
        <f t="shared" si="5"/>
        <v>Tuesday</v>
      </c>
    </row>
    <row r="74" spans="1:15" x14ac:dyDescent="0.35">
      <c r="A74" s="3">
        <v>45349</v>
      </c>
      <c r="B74" s="2" t="s">
        <v>30</v>
      </c>
      <c r="C74" s="2">
        <v>1</v>
      </c>
      <c r="D74" s="2">
        <v>2000</v>
      </c>
      <c r="E74" s="2">
        <v>2000</v>
      </c>
      <c r="F74" s="2">
        <v>1200</v>
      </c>
      <c r="G74" s="2">
        <v>1200</v>
      </c>
      <c r="H74" s="2">
        <v>800</v>
      </c>
      <c r="I74" s="2" t="s">
        <v>15</v>
      </c>
      <c r="J74" s="2" t="s">
        <v>13</v>
      </c>
      <c r="K74" s="2">
        <v>0</v>
      </c>
      <c r="L74" s="2">
        <v>4</v>
      </c>
      <c r="M74">
        <f t="shared" si="3"/>
        <v>40</v>
      </c>
      <c r="N74" t="str">
        <f t="shared" si="4"/>
        <v>Feb-2024</v>
      </c>
      <c r="O74" t="str">
        <f t="shared" si="5"/>
        <v>Tuesday</v>
      </c>
    </row>
    <row r="75" spans="1:15" x14ac:dyDescent="0.35">
      <c r="A75" s="3">
        <v>45349</v>
      </c>
      <c r="B75" s="2" t="s">
        <v>27</v>
      </c>
      <c r="C75" s="2">
        <v>2</v>
      </c>
      <c r="D75" s="2">
        <v>2500</v>
      </c>
      <c r="E75" s="2">
        <v>5000</v>
      </c>
      <c r="F75" s="2">
        <v>1500</v>
      </c>
      <c r="G75" s="2">
        <v>3000</v>
      </c>
      <c r="H75" s="2">
        <v>2000</v>
      </c>
      <c r="I75" s="2" t="s">
        <v>18</v>
      </c>
      <c r="J75" s="2" t="s">
        <v>25</v>
      </c>
      <c r="K75" s="2">
        <v>0</v>
      </c>
      <c r="L75" s="2">
        <v>4.5999999999999996</v>
      </c>
      <c r="M75">
        <f t="shared" si="3"/>
        <v>40</v>
      </c>
      <c r="N75" t="str">
        <f t="shared" si="4"/>
        <v>Feb-2024</v>
      </c>
      <c r="O75" t="str">
        <f t="shared" si="5"/>
        <v>Tuesday</v>
      </c>
    </row>
    <row r="76" spans="1:15" x14ac:dyDescent="0.35">
      <c r="A76" s="3">
        <v>45354</v>
      </c>
      <c r="B76" s="2" t="s">
        <v>26</v>
      </c>
      <c r="C76" s="2">
        <v>1</v>
      </c>
      <c r="D76" s="2">
        <v>3000</v>
      </c>
      <c r="E76" s="2">
        <v>3000</v>
      </c>
      <c r="F76" s="2">
        <v>1800</v>
      </c>
      <c r="G76" s="2">
        <v>1800</v>
      </c>
      <c r="H76" s="2">
        <v>1200</v>
      </c>
      <c r="I76" s="2" t="s">
        <v>34</v>
      </c>
      <c r="J76" s="2" t="s">
        <v>19</v>
      </c>
      <c r="K76" s="2">
        <v>0</v>
      </c>
      <c r="L76" s="2">
        <v>4.0999999999999996</v>
      </c>
      <c r="M76">
        <f t="shared" si="3"/>
        <v>40</v>
      </c>
      <c r="N76" t="str">
        <f t="shared" si="4"/>
        <v>Mar-2024</v>
      </c>
      <c r="O76" t="str">
        <f t="shared" si="5"/>
        <v>Sunday</v>
      </c>
    </row>
    <row r="77" spans="1:15" x14ac:dyDescent="0.35">
      <c r="A77" s="3">
        <v>45416</v>
      </c>
      <c r="B77" s="2" t="s">
        <v>33</v>
      </c>
      <c r="C77" s="2">
        <v>4</v>
      </c>
      <c r="D77" s="2">
        <v>1000</v>
      </c>
      <c r="E77" s="2">
        <v>4000</v>
      </c>
      <c r="F77" s="2">
        <v>500</v>
      </c>
      <c r="G77" s="2">
        <v>2000</v>
      </c>
      <c r="H77" s="2">
        <v>2000</v>
      </c>
      <c r="I77" s="2" t="s">
        <v>15</v>
      </c>
      <c r="J77" s="2" t="s">
        <v>13</v>
      </c>
      <c r="K77" s="2">
        <v>5000</v>
      </c>
      <c r="L77" s="2">
        <v>3.5</v>
      </c>
      <c r="M77">
        <f t="shared" si="3"/>
        <v>50</v>
      </c>
      <c r="N77" t="str">
        <f t="shared" si="4"/>
        <v>May-2024</v>
      </c>
      <c r="O77" t="str">
        <f t="shared" si="5"/>
        <v>Saturday</v>
      </c>
    </row>
    <row r="78" spans="1:15" x14ac:dyDescent="0.35">
      <c r="A78" s="3">
        <v>45354</v>
      </c>
      <c r="B78" s="2" t="s">
        <v>31</v>
      </c>
      <c r="C78" s="2">
        <v>2</v>
      </c>
      <c r="D78" s="2">
        <v>800</v>
      </c>
      <c r="E78" s="2">
        <v>1600</v>
      </c>
      <c r="F78" s="2">
        <v>450</v>
      </c>
      <c r="G78" s="2">
        <v>900</v>
      </c>
      <c r="H78" s="2">
        <v>700</v>
      </c>
      <c r="I78" s="2" t="s">
        <v>15</v>
      </c>
      <c r="J78" s="2" t="s">
        <v>16</v>
      </c>
      <c r="K78" s="2">
        <v>0</v>
      </c>
      <c r="L78" s="2"/>
      <c r="M78">
        <f t="shared" si="3"/>
        <v>43.75</v>
      </c>
      <c r="N78" t="str">
        <f t="shared" si="4"/>
        <v>Mar-2024</v>
      </c>
      <c r="O78" t="str">
        <f t="shared" si="5"/>
        <v>Sunday</v>
      </c>
    </row>
    <row r="79" spans="1:15" x14ac:dyDescent="0.35">
      <c r="A79" s="3">
        <v>45355</v>
      </c>
      <c r="B79" s="2" t="s">
        <v>12</v>
      </c>
      <c r="C79" s="2">
        <v>5</v>
      </c>
      <c r="D79" s="2">
        <v>500</v>
      </c>
      <c r="E79" s="2">
        <v>2500</v>
      </c>
      <c r="F79" s="2">
        <v>250</v>
      </c>
      <c r="G79" s="2">
        <v>1250</v>
      </c>
      <c r="H79" s="2">
        <v>1250</v>
      </c>
      <c r="I79" s="2" t="s">
        <v>18</v>
      </c>
      <c r="J79" s="2" t="s">
        <v>13</v>
      </c>
      <c r="K79" s="2">
        <v>0</v>
      </c>
      <c r="L79" s="2">
        <v>4.0999999999999996</v>
      </c>
      <c r="M79">
        <f t="shared" si="3"/>
        <v>50</v>
      </c>
      <c r="N79" t="str">
        <f t="shared" si="4"/>
        <v>Mar-2024</v>
      </c>
      <c r="O79" t="str">
        <f t="shared" si="5"/>
        <v>Monday</v>
      </c>
    </row>
    <row r="80" spans="1:15" x14ac:dyDescent="0.35">
      <c r="A80" s="3">
        <v>45355</v>
      </c>
      <c r="B80" s="2" t="s">
        <v>33</v>
      </c>
      <c r="C80" s="2">
        <v>2</v>
      </c>
      <c r="D80" s="2">
        <v>1000</v>
      </c>
      <c r="E80" s="2">
        <v>2000</v>
      </c>
      <c r="F80" s="2">
        <v>500</v>
      </c>
      <c r="G80" s="2">
        <v>1000</v>
      </c>
      <c r="H80" s="2">
        <v>1000</v>
      </c>
      <c r="I80" s="2" t="s">
        <v>34</v>
      </c>
      <c r="J80" s="2" t="s">
        <v>16</v>
      </c>
      <c r="K80" s="2">
        <v>0</v>
      </c>
      <c r="L80" s="2">
        <v>4</v>
      </c>
      <c r="M80">
        <f t="shared" si="3"/>
        <v>50</v>
      </c>
      <c r="N80" t="str">
        <f t="shared" si="4"/>
        <v>Mar-2024</v>
      </c>
      <c r="O80" t="str">
        <f t="shared" si="5"/>
        <v>Monday</v>
      </c>
    </row>
    <row r="81" spans="1:15" x14ac:dyDescent="0.35">
      <c r="A81" s="3">
        <v>45357</v>
      </c>
      <c r="B81" s="2" t="s">
        <v>31</v>
      </c>
      <c r="C81" s="2">
        <v>1</v>
      </c>
      <c r="D81" s="2">
        <v>800</v>
      </c>
      <c r="E81" s="2">
        <v>800</v>
      </c>
      <c r="F81" s="2">
        <v>450</v>
      </c>
      <c r="G81" s="2">
        <v>450</v>
      </c>
      <c r="H81" s="2">
        <v>350</v>
      </c>
      <c r="I81" s="2" t="s">
        <v>34</v>
      </c>
      <c r="J81" s="2" t="s">
        <v>23</v>
      </c>
      <c r="K81" s="2">
        <v>0</v>
      </c>
      <c r="L81" s="2">
        <v>3.1</v>
      </c>
      <c r="M81">
        <f t="shared" si="3"/>
        <v>43.75</v>
      </c>
      <c r="N81" t="str">
        <f t="shared" si="4"/>
        <v>Mar-2024</v>
      </c>
      <c r="O81" t="str">
        <f t="shared" si="5"/>
        <v>Wednesday</v>
      </c>
    </row>
    <row r="82" spans="1:15" x14ac:dyDescent="0.35">
      <c r="A82" s="3">
        <v>45357</v>
      </c>
      <c r="B82" s="2" t="s">
        <v>32</v>
      </c>
      <c r="C82" s="2">
        <v>3</v>
      </c>
      <c r="D82" s="2">
        <v>500</v>
      </c>
      <c r="E82" s="2">
        <v>1500</v>
      </c>
      <c r="F82" s="2">
        <v>200</v>
      </c>
      <c r="G82" s="2">
        <v>600</v>
      </c>
      <c r="H82" s="2">
        <v>900</v>
      </c>
      <c r="I82" s="2" t="s">
        <v>18</v>
      </c>
      <c r="J82" s="2" t="s">
        <v>23</v>
      </c>
      <c r="K82" s="2">
        <v>0</v>
      </c>
      <c r="L82" s="2">
        <v>3.9</v>
      </c>
      <c r="M82">
        <f t="shared" si="3"/>
        <v>60</v>
      </c>
      <c r="N82" t="str">
        <f t="shared" si="4"/>
        <v>Mar-2024</v>
      </c>
      <c r="O82" t="str">
        <f t="shared" si="5"/>
        <v>Wednesday</v>
      </c>
    </row>
    <row r="83" spans="1:15" x14ac:dyDescent="0.35">
      <c r="A83" s="3">
        <v>45358</v>
      </c>
      <c r="B83" s="2" t="s">
        <v>17</v>
      </c>
      <c r="C83" s="2">
        <v>2</v>
      </c>
      <c r="D83" s="2">
        <v>2500</v>
      </c>
      <c r="E83" s="2">
        <v>5000</v>
      </c>
      <c r="F83" s="2">
        <v>1500</v>
      </c>
      <c r="G83" s="2">
        <v>3000</v>
      </c>
      <c r="H83" s="2">
        <v>2000</v>
      </c>
      <c r="I83" s="2" t="s">
        <v>15</v>
      </c>
      <c r="J83" s="2" t="s">
        <v>23</v>
      </c>
      <c r="K83" s="2">
        <v>0</v>
      </c>
      <c r="L83" s="2">
        <v>3.3</v>
      </c>
      <c r="M83">
        <f t="shared" si="3"/>
        <v>40</v>
      </c>
      <c r="N83" t="str">
        <f t="shared" si="4"/>
        <v>Mar-2024</v>
      </c>
      <c r="O83" t="str">
        <f t="shared" si="5"/>
        <v>Thursday</v>
      </c>
    </row>
    <row r="84" spans="1:15" x14ac:dyDescent="0.35">
      <c r="A84" s="3">
        <v>45359</v>
      </c>
      <c r="B84" s="2" t="s">
        <v>31</v>
      </c>
      <c r="C84" s="2">
        <v>5</v>
      </c>
      <c r="D84" s="2">
        <v>800</v>
      </c>
      <c r="E84" s="2">
        <v>4000</v>
      </c>
      <c r="F84" s="2">
        <v>450</v>
      </c>
      <c r="G84" s="2">
        <v>2250</v>
      </c>
      <c r="H84" s="2">
        <v>1750</v>
      </c>
      <c r="I84" s="2" t="s">
        <v>34</v>
      </c>
      <c r="J84" s="2" t="s">
        <v>13</v>
      </c>
      <c r="K84" s="2">
        <v>0</v>
      </c>
      <c r="L84" s="2">
        <v>4.7</v>
      </c>
      <c r="M84">
        <f t="shared" si="3"/>
        <v>43.75</v>
      </c>
      <c r="N84" t="str">
        <f t="shared" si="4"/>
        <v>Mar-2024</v>
      </c>
      <c r="O84" t="str">
        <f t="shared" si="5"/>
        <v>Friday</v>
      </c>
    </row>
    <row r="85" spans="1:15" x14ac:dyDescent="0.35">
      <c r="A85" s="3">
        <v>45442</v>
      </c>
      <c r="B85" s="2" t="s">
        <v>30</v>
      </c>
      <c r="C85" s="2">
        <v>1</v>
      </c>
      <c r="D85" s="2">
        <v>2000</v>
      </c>
      <c r="E85" s="2">
        <v>2000</v>
      </c>
      <c r="F85" s="2">
        <v>1200</v>
      </c>
      <c r="G85" s="2">
        <v>1200</v>
      </c>
      <c r="H85" s="2">
        <v>800</v>
      </c>
      <c r="I85" s="2" t="s">
        <v>34</v>
      </c>
      <c r="J85" s="2" t="s">
        <v>13</v>
      </c>
      <c r="K85" s="2">
        <v>0</v>
      </c>
      <c r="L85" s="2">
        <v>4.7</v>
      </c>
      <c r="M85">
        <f t="shared" si="3"/>
        <v>40</v>
      </c>
      <c r="N85" t="str">
        <f t="shared" si="4"/>
        <v>May-2024</v>
      </c>
      <c r="O85" t="str">
        <f t="shared" si="5"/>
        <v>Thursday</v>
      </c>
    </row>
    <row r="86" spans="1:15" x14ac:dyDescent="0.35">
      <c r="A86" s="3">
        <v>45360</v>
      </c>
      <c r="B86" s="2" t="s">
        <v>31</v>
      </c>
      <c r="C86" s="2">
        <v>2</v>
      </c>
      <c r="D86" s="2">
        <v>800</v>
      </c>
      <c r="E86" s="2">
        <v>1600</v>
      </c>
      <c r="F86" s="2">
        <v>450</v>
      </c>
      <c r="G86" s="2">
        <v>900</v>
      </c>
      <c r="H86" s="2">
        <v>700</v>
      </c>
      <c r="I86" s="2" t="s">
        <v>34</v>
      </c>
      <c r="J86" s="2" t="s">
        <v>16</v>
      </c>
      <c r="K86" s="2">
        <v>4000</v>
      </c>
      <c r="L86" s="2">
        <v>3</v>
      </c>
      <c r="M86">
        <f t="shared" si="3"/>
        <v>43.75</v>
      </c>
      <c r="N86" t="str">
        <f t="shared" si="4"/>
        <v>Mar-2024</v>
      </c>
      <c r="O86" t="str">
        <f t="shared" si="5"/>
        <v>Saturday</v>
      </c>
    </row>
    <row r="87" spans="1:15" x14ac:dyDescent="0.35">
      <c r="A87" s="3">
        <v>45361</v>
      </c>
      <c r="B87" s="2" t="s">
        <v>33</v>
      </c>
      <c r="C87" s="2">
        <v>1</v>
      </c>
      <c r="D87" s="2">
        <v>1000</v>
      </c>
      <c r="E87" s="2">
        <v>1000</v>
      </c>
      <c r="F87" s="2">
        <v>500</v>
      </c>
      <c r="G87" s="2">
        <v>500</v>
      </c>
      <c r="H87" s="2">
        <v>500</v>
      </c>
      <c r="I87" s="2" t="s">
        <v>15</v>
      </c>
      <c r="J87" s="2" t="s">
        <v>23</v>
      </c>
      <c r="K87" s="2">
        <v>0</v>
      </c>
      <c r="L87" s="2">
        <v>4.9000000000000004</v>
      </c>
      <c r="M87">
        <f t="shared" si="3"/>
        <v>50</v>
      </c>
      <c r="N87" t="str">
        <f t="shared" si="4"/>
        <v>Mar-2024</v>
      </c>
      <c r="O87" t="str">
        <f t="shared" si="5"/>
        <v>Sunday</v>
      </c>
    </row>
    <row r="88" spans="1:15" x14ac:dyDescent="0.35">
      <c r="A88" s="3">
        <v>45362</v>
      </c>
      <c r="B88" s="2" t="s">
        <v>27</v>
      </c>
      <c r="C88" s="2">
        <v>1</v>
      </c>
      <c r="D88" s="2">
        <v>2500</v>
      </c>
      <c r="E88" s="2">
        <v>2500</v>
      </c>
      <c r="F88" s="2">
        <v>1500</v>
      </c>
      <c r="G88" s="2">
        <v>1500</v>
      </c>
      <c r="H88" s="2">
        <v>1000</v>
      </c>
      <c r="I88" s="2" t="s">
        <v>15</v>
      </c>
      <c r="J88" s="2" t="s">
        <v>19</v>
      </c>
      <c r="K88" s="2">
        <v>0</v>
      </c>
      <c r="L88" s="2">
        <v>4.3</v>
      </c>
      <c r="M88">
        <f t="shared" si="3"/>
        <v>40</v>
      </c>
      <c r="N88" t="str">
        <f t="shared" si="4"/>
        <v>Mar-2024</v>
      </c>
      <c r="O88" t="str">
        <f t="shared" si="5"/>
        <v>Monday</v>
      </c>
    </row>
    <row r="89" spans="1:15" x14ac:dyDescent="0.35">
      <c r="A89" s="3">
        <v>45363</v>
      </c>
      <c r="B89" s="2" t="s">
        <v>31</v>
      </c>
      <c r="C89" s="2">
        <v>4</v>
      </c>
      <c r="D89" s="2">
        <v>800</v>
      </c>
      <c r="E89" s="2">
        <v>3200</v>
      </c>
      <c r="F89" s="2">
        <v>450</v>
      </c>
      <c r="G89" s="2">
        <v>1800</v>
      </c>
      <c r="H89" s="2">
        <v>1400</v>
      </c>
      <c r="I89" s="2" t="s">
        <v>34</v>
      </c>
      <c r="J89" s="2" t="s">
        <v>16</v>
      </c>
      <c r="K89" s="2">
        <v>0</v>
      </c>
      <c r="L89" s="2">
        <v>3.7</v>
      </c>
      <c r="M89">
        <f t="shared" si="3"/>
        <v>43.75</v>
      </c>
      <c r="N89" t="str">
        <f t="shared" si="4"/>
        <v>Mar-2024</v>
      </c>
      <c r="O89" t="str">
        <f t="shared" si="5"/>
        <v>Tuesday</v>
      </c>
    </row>
    <row r="90" spans="1:15" x14ac:dyDescent="0.35">
      <c r="A90" s="3">
        <v>45363</v>
      </c>
      <c r="B90" s="2" t="s">
        <v>33</v>
      </c>
      <c r="C90" s="2">
        <v>5</v>
      </c>
      <c r="D90" s="2">
        <v>1000</v>
      </c>
      <c r="E90" s="2">
        <v>5000</v>
      </c>
      <c r="F90" s="2">
        <v>500</v>
      </c>
      <c r="G90" s="2">
        <v>2500</v>
      </c>
      <c r="H90" s="2">
        <v>2500</v>
      </c>
      <c r="I90" s="2" t="s">
        <v>34</v>
      </c>
      <c r="J90" s="2" t="s">
        <v>13</v>
      </c>
      <c r="K90" s="2">
        <v>0</v>
      </c>
      <c r="L90" s="2">
        <v>3.3</v>
      </c>
      <c r="M90">
        <f t="shared" si="3"/>
        <v>50</v>
      </c>
      <c r="N90" t="str">
        <f t="shared" si="4"/>
        <v>Mar-2024</v>
      </c>
      <c r="O90" t="str">
        <f t="shared" si="5"/>
        <v>Tuesday</v>
      </c>
    </row>
    <row r="91" spans="1:15" x14ac:dyDescent="0.35">
      <c r="A91" s="3">
        <v>45366</v>
      </c>
      <c r="B91" s="2" t="s">
        <v>20</v>
      </c>
      <c r="C91" s="2">
        <v>5</v>
      </c>
      <c r="D91" s="2">
        <v>2000</v>
      </c>
      <c r="E91" s="2">
        <v>10000</v>
      </c>
      <c r="F91" s="2">
        <v>1100</v>
      </c>
      <c r="G91" s="2">
        <v>5500</v>
      </c>
      <c r="H91" s="2">
        <v>4500</v>
      </c>
      <c r="I91" s="2" t="s">
        <v>34</v>
      </c>
      <c r="J91" s="2" t="s">
        <v>19</v>
      </c>
      <c r="K91" s="2">
        <v>4000</v>
      </c>
      <c r="L91" s="2">
        <v>4.5999999999999996</v>
      </c>
      <c r="M91">
        <f t="shared" si="3"/>
        <v>45</v>
      </c>
      <c r="N91" t="str">
        <f t="shared" si="4"/>
        <v>Mar-2024</v>
      </c>
      <c r="O91" t="str">
        <f t="shared" si="5"/>
        <v>Friday</v>
      </c>
    </row>
    <row r="92" spans="1:15" x14ac:dyDescent="0.35">
      <c r="A92" s="3">
        <v>45366</v>
      </c>
      <c r="B92" s="2" t="s">
        <v>29</v>
      </c>
      <c r="C92" s="2">
        <v>1</v>
      </c>
      <c r="D92" s="2">
        <v>500</v>
      </c>
      <c r="E92" s="2">
        <v>500</v>
      </c>
      <c r="F92" s="2">
        <v>220</v>
      </c>
      <c r="G92" s="2">
        <v>220</v>
      </c>
      <c r="H92" s="2">
        <v>280</v>
      </c>
      <c r="I92" s="2" t="s">
        <v>15</v>
      </c>
      <c r="J92" s="2" t="s">
        <v>16</v>
      </c>
      <c r="K92" s="2">
        <v>4000</v>
      </c>
      <c r="L92" s="2">
        <v>4.2</v>
      </c>
      <c r="M92">
        <f t="shared" si="3"/>
        <v>56.000000000000007</v>
      </c>
      <c r="N92" t="str">
        <f t="shared" si="4"/>
        <v>Mar-2024</v>
      </c>
      <c r="O92" t="str">
        <f t="shared" si="5"/>
        <v>Friday</v>
      </c>
    </row>
    <row r="93" spans="1:15" x14ac:dyDescent="0.35">
      <c r="A93" s="3">
        <v>45367</v>
      </c>
      <c r="B93" s="2" t="s">
        <v>31</v>
      </c>
      <c r="C93" s="2">
        <v>1</v>
      </c>
      <c r="D93" s="2">
        <v>800</v>
      </c>
      <c r="E93" s="2">
        <v>800</v>
      </c>
      <c r="F93" s="2">
        <v>450</v>
      </c>
      <c r="G93" s="2">
        <v>450</v>
      </c>
      <c r="H93" s="2">
        <v>350</v>
      </c>
      <c r="I93" s="2" t="s">
        <v>15</v>
      </c>
      <c r="J93" s="2" t="s">
        <v>25</v>
      </c>
      <c r="K93" s="2">
        <v>6000</v>
      </c>
      <c r="L93" s="2">
        <v>3.6</v>
      </c>
      <c r="M93">
        <f t="shared" si="3"/>
        <v>43.75</v>
      </c>
      <c r="N93" t="str">
        <f t="shared" si="4"/>
        <v>Mar-2024</v>
      </c>
      <c r="O93" t="str">
        <f t="shared" si="5"/>
        <v>Saturday</v>
      </c>
    </row>
    <row r="94" spans="1:15" x14ac:dyDescent="0.35">
      <c r="A94" s="3">
        <v>45367</v>
      </c>
      <c r="B94" s="2" t="s">
        <v>28</v>
      </c>
      <c r="C94" s="2">
        <v>1</v>
      </c>
      <c r="D94" s="2">
        <v>500</v>
      </c>
      <c r="E94" s="2">
        <v>500</v>
      </c>
      <c r="F94" s="2">
        <v>250</v>
      </c>
      <c r="G94" s="2">
        <v>250</v>
      </c>
      <c r="H94" s="2">
        <v>250</v>
      </c>
      <c r="I94" s="2" t="s">
        <v>15</v>
      </c>
      <c r="J94" s="2" t="s">
        <v>23</v>
      </c>
      <c r="K94" s="2">
        <v>6000</v>
      </c>
      <c r="L94" s="2">
        <v>4.4000000000000004</v>
      </c>
      <c r="M94">
        <f t="shared" si="3"/>
        <v>50</v>
      </c>
      <c r="N94" t="str">
        <f t="shared" si="4"/>
        <v>Mar-2024</v>
      </c>
      <c r="O94" t="str">
        <f t="shared" si="5"/>
        <v>Saturday</v>
      </c>
    </row>
    <row r="95" spans="1:15" x14ac:dyDescent="0.35">
      <c r="A95" s="3">
        <v>45368</v>
      </c>
      <c r="B95" s="2" t="s">
        <v>21</v>
      </c>
      <c r="C95" s="2">
        <v>4</v>
      </c>
      <c r="D95" s="2">
        <v>2500</v>
      </c>
      <c r="E95" s="2">
        <v>10000</v>
      </c>
      <c r="F95" s="2">
        <v>1400</v>
      </c>
      <c r="G95" s="2">
        <v>5600</v>
      </c>
      <c r="H95" s="2">
        <v>4400</v>
      </c>
      <c r="I95" s="2" t="s">
        <v>34</v>
      </c>
      <c r="J95" s="2" t="s">
        <v>23</v>
      </c>
      <c r="K95" s="2">
        <v>0</v>
      </c>
      <c r="L95" s="2">
        <v>4.5999999999999996</v>
      </c>
      <c r="M95">
        <f t="shared" si="3"/>
        <v>44</v>
      </c>
      <c r="N95" t="str">
        <f t="shared" si="4"/>
        <v>Mar-2024</v>
      </c>
      <c r="O95" t="str">
        <f t="shared" si="5"/>
        <v>Sunday</v>
      </c>
    </row>
    <row r="96" spans="1:15" x14ac:dyDescent="0.35">
      <c r="A96" s="3">
        <v>45368</v>
      </c>
      <c r="B96" s="2" t="s">
        <v>32</v>
      </c>
      <c r="C96" s="2">
        <v>2</v>
      </c>
      <c r="D96" s="2">
        <v>500</v>
      </c>
      <c r="E96" s="2">
        <v>1000</v>
      </c>
      <c r="F96" s="2">
        <v>200</v>
      </c>
      <c r="G96" s="2">
        <v>400</v>
      </c>
      <c r="H96" s="2">
        <v>600</v>
      </c>
      <c r="I96" s="2" t="s">
        <v>34</v>
      </c>
      <c r="J96" s="2" t="s">
        <v>23</v>
      </c>
      <c r="K96" s="2">
        <v>0</v>
      </c>
      <c r="L96" s="2">
        <v>3.6</v>
      </c>
      <c r="M96">
        <f t="shared" si="3"/>
        <v>60</v>
      </c>
      <c r="N96" t="str">
        <f t="shared" si="4"/>
        <v>Mar-2024</v>
      </c>
      <c r="O96" t="str">
        <f t="shared" si="5"/>
        <v>Sunday</v>
      </c>
    </row>
    <row r="97" spans="1:15" x14ac:dyDescent="0.35">
      <c r="A97" s="3">
        <v>45370</v>
      </c>
      <c r="B97" s="2" t="s">
        <v>32</v>
      </c>
      <c r="C97" s="2">
        <v>1</v>
      </c>
      <c r="D97" s="2">
        <v>500</v>
      </c>
      <c r="E97" s="2">
        <v>500</v>
      </c>
      <c r="F97" s="2">
        <v>200</v>
      </c>
      <c r="G97" s="2">
        <v>200</v>
      </c>
      <c r="H97" s="2">
        <v>300</v>
      </c>
      <c r="I97" s="2" t="s">
        <v>34</v>
      </c>
      <c r="J97" s="2" t="s">
        <v>25</v>
      </c>
      <c r="K97" s="2">
        <v>0</v>
      </c>
      <c r="L97" s="2">
        <v>4.9000000000000004</v>
      </c>
      <c r="M97">
        <f t="shared" si="3"/>
        <v>60</v>
      </c>
      <c r="N97" t="str">
        <f t="shared" si="4"/>
        <v>Mar-2024</v>
      </c>
      <c r="O97" t="str">
        <f t="shared" si="5"/>
        <v>Tuesday</v>
      </c>
    </row>
    <row r="98" spans="1:15" x14ac:dyDescent="0.35">
      <c r="A98" s="3">
        <v>45370</v>
      </c>
      <c r="B98" s="2" t="s">
        <v>31</v>
      </c>
      <c r="C98" s="2">
        <v>1</v>
      </c>
      <c r="D98" s="2">
        <v>800</v>
      </c>
      <c r="E98" s="2">
        <v>800</v>
      </c>
      <c r="F98" s="2">
        <v>450</v>
      </c>
      <c r="G98" s="2">
        <v>450</v>
      </c>
      <c r="H98" s="2">
        <v>350</v>
      </c>
      <c r="I98" s="2" t="s">
        <v>18</v>
      </c>
      <c r="J98" s="2" t="s">
        <v>19</v>
      </c>
      <c r="K98" s="2">
        <v>0</v>
      </c>
      <c r="L98" s="2">
        <v>4.4000000000000004</v>
      </c>
      <c r="M98">
        <f t="shared" si="3"/>
        <v>43.75</v>
      </c>
      <c r="N98" t="str">
        <f t="shared" si="4"/>
        <v>Mar-2024</v>
      </c>
      <c r="O98" t="str">
        <f t="shared" si="5"/>
        <v>Tuesday</v>
      </c>
    </row>
    <row r="99" spans="1:15" x14ac:dyDescent="0.35">
      <c r="A99" s="3">
        <v>45371</v>
      </c>
      <c r="B99" s="2" t="s">
        <v>21</v>
      </c>
      <c r="C99" s="2">
        <v>3</v>
      </c>
      <c r="D99" s="2">
        <v>2500</v>
      </c>
      <c r="E99" s="2">
        <v>7500</v>
      </c>
      <c r="F99" s="2">
        <v>1400</v>
      </c>
      <c r="G99" s="2">
        <v>4200</v>
      </c>
      <c r="H99" s="2">
        <v>3300</v>
      </c>
      <c r="I99" s="2" t="s">
        <v>15</v>
      </c>
      <c r="J99" s="2" t="s">
        <v>25</v>
      </c>
      <c r="K99" s="2">
        <v>0</v>
      </c>
      <c r="L99" s="2">
        <v>4.7</v>
      </c>
      <c r="M99">
        <f t="shared" si="3"/>
        <v>44</v>
      </c>
      <c r="N99" t="str">
        <f t="shared" si="4"/>
        <v>Mar-2024</v>
      </c>
      <c r="O99" t="str">
        <f t="shared" si="5"/>
        <v>Wednesday</v>
      </c>
    </row>
    <row r="100" spans="1:15" x14ac:dyDescent="0.35">
      <c r="A100" s="3">
        <v>45373</v>
      </c>
      <c r="B100" s="2" t="s">
        <v>29</v>
      </c>
      <c r="C100" s="2">
        <v>2</v>
      </c>
      <c r="D100" s="2">
        <v>500</v>
      </c>
      <c r="E100" s="2">
        <v>1000</v>
      </c>
      <c r="F100" s="2">
        <v>220</v>
      </c>
      <c r="G100" s="2">
        <v>440</v>
      </c>
      <c r="H100" s="2">
        <v>560</v>
      </c>
      <c r="I100" s="2" t="s">
        <v>34</v>
      </c>
      <c r="J100" s="2" t="s">
        <v>23</v>
      </c>
      <c r="K100" s="2">
        <v>3000</v>
      </c>
      <c r="L100" s="2">
        <v>3.1</v>
      </c>
      <c r="M100">
        <f t="shared" si="3"/>
        <v>56.000000000000007</v>
      </c>
      <c r="N100" t="str">
        <f t="shared" si="4"/>
        <v>Mar-2024</v>
      </c>
      <c r="O100" t="str">
        <f t="shared" si="5"/>
        <v>Friday</v>
      </c>
    </row>
    <row r="101" spans="1:15" x14ac:dyDescent="0.35">
      <c r="A101" s="3">
        <v>45374</v>
      </c>
      <c r="B101" s="2" t="s">
        <v>33</v>
      </c>
      <c r="C101" s="2">
        <v>2</v>
      </c>
      <c r="D101" s="2">
        <v>1000</v>
      </c>
      <c r="E101" s="2">
        <f>C101*D101</f>
        <v>2000</v>
      </c>
      <c r="F101" s="2">
        <v>500</v>
      </c>
      <c r="G101" s="2">
        <v>1000</v>
      </c>
      <c r="H101" s="2">
        <v>1000</v>
      </c>
      <c r="I101" s="2" t="s">
        <v>18</v>
      </c>
      <c r="J101" s="2" t="s">
        <v>19</v>
      </c>
      <c r="K101" s="2">
        <v>3000</v>
      </c>
      <c r="L101" s="2">
        <v>4.0999999999999996</v>
      </c>
      <c r="M101">
        <f t="shared" si="3"/>
        <v>66.666666666666657</v>
      </c>
      <c r="N101" t="str">
        <f t="shared" si="4"/>
        <v>Mar-2024</v>
      </c>
      <c r="O101" t="str">
        <f t="shared" si="5"/>
        <v>Saturday</v>
      </c>
    </row>
    <row r="102" spans="1:15" x14ac:dyDescent="0.35">
      <c r="A102" s="3">
        <v>45375</v>
      </c>
      <c r="B102" s="2" t="s">
        <v>24</v>
      </c>
      <c r="C102" s="2">
        <v>3</v>
      </c>
      <c r="D102" s="2">
        <v>2500</v>
      </c>
      <c r="E102" s="2">
        <v>7500</v>
      </c>
      <c r="F102" s="2">
        <v>1500</v>
      </c>
      <c r="G102" s="2">
        <v>4500</v>
      </c>
      <c r="H102" s="2">
        <v>3000</v>
      </c>
      <c r="I102" s="2" t="s">
        <v>34</v>
      </c>
      <c r="J102" s="2" t="s">
        <v>19</v>
      </c>
      <c r="K102" s="2">
        <v>0</v>
      </c>
      <c r="L102" s="2">
        <v>5</v>
      </c>
      <c r="M102">
        <f t="shared" si="3"/>
        <v>40</v>
      </c>
      <c r="N102" t="str">
        <f t="shared" si="4"/>
        <v>Mar-2024</v>
      </c>
      <c r="O102" t="str">
        <f t="shared" si="5"/>
        <v>Sunday</v>
      </c>
    </row>
    <row r="103" spans="1:15" x14ac:dyDescent="0.35">
      <c r="A103" s="3">
        <v>45375</v>
      </c>
      <c r="B103" s="2" t="s">
        <v>30</v>
      </c>
      <c r="C103" s="2">
        <v>5</v>
      </c>
      <c r="D103" s="2">
        <v>2000</v>
      </c>
      <c r="E103" s="2">
        <v>10000</v>
      </c>
      <c r="F103" s="2">
        <v>1200</v>
      </c>
      <c r="G103" s="2">
        <v>6000</v>
      </c>
      <c r="H103" s="2">
        <v>4000</v>
      </c>
      <c r="I103" s="2" t="s">
        <v>34</v>
      </c>
      <c r="J103" s="2" t="s">
        <v>25</v>
      </c>
      <c r="K103" s="2">
        <v>0</v>
      </c>
      <c r="L103" s="2">
        <v>3.2</v>
      </c>
      <c r="M103">
        <f t="shared" si="3"/>
        <v>40</v>
      </c>
      <c r="N103" t="str">
        <f t="shared" si="4"/>
        <v>Mar-2024</v>
      </c>
      <c r="O103" t="str">
        <f t="shared" si="5"/>
        <v>Sunday</v>
      </c>
    </row>
    <row r="104" spans="1:15" x14ac:dyDescent="0.35">
      <c r="A104" s="3">
        <v>45375</v>
      </c>
      <c r="B104" s="2" t="s">
        <v>33</v>
      </c>
      <c r="C104" s="2">
        <v>3</v>
      </c>
      <c r="D104" s="2">
        <v>1000</v>
      </c>
      <c r="E104" s="2">
        <v>3000</v>
      </c>
      <c r="F104" s="2">
        <v>500</v>
      </c>
      <c r="G104" s="2">
        <v>1500</v>
      </c>
      <c r="H104" s="2">
        <v>1500</v>
      </c>
      <c r="I104" s="2" t="s">
        <v>15</v>
      </c>
      <c r="J104" s="2" t="s">
        <v>23</v>
      </c>
      <c r="K104" s="2">
        <v>0</v>
      </c>
      <c r="L104" s="2">
        <v>3.8</v>
      </c>
      <c r="M104">
        <f t="shared" si="3"/>
        <v>50</v>
      </c>
      <c r="N104" t="str">
        <f t="shared" si="4"/>
        <v>Mar-2024</v>
      </c>
      <c r="O104" t="str">
        <f t="shared" si="5"/>
        <v>Sunday</v>
      </c>
    </row>
    <row r="105" spans="1:15" x14ac:dyDescent="0.35">
      <c r="A105" s="3">
        <v>45376</v>
      </c>
      <c r="B105" s="2" t="s">
        <v>32</v>
      </c>
      <c r="C105" s="2">
        <v>1</v>
      </c>
      <c r="D105" s="2">
        <v>500</v>
      </c>
      <c r="E105" s="2">
        <v>500</v>
      </c>
      <c r="F105" s="2">
        <v>200</v>
      </c>
      <c r="G105" s="2">
        <v>200</v>
      </c>
      <c r="H105" s="2">
        <v>300</v>
      </c>
      <c r="I105" s="2" t="s">
        <v>34</v>
      </c>
      <c r="J105" s="2" t="s">
        <v>16</v>
      </c>
      <c r="K105" s="2">
        <v>0</v>
      </c>
      <c r="L105" s="2">
        <v>3</v>
      </c>
      <c r="M105">
        <f t="shared" si="3"/>
        <v>60</v>
      </c>
      <c r="N105" t="str">
        <f t="shared" si="4"/>
        <v>Mar-2024</v>
      </c>
      <c r="O105" t="str">
        <f t="shared" si="5"/>
        <v>Monday</v>
      </c>
    </row>
    <row r="106" spans="1:15" x14ac:dyDescent="0.35">
      <c r="A106" s="3">
        <v>45377</v>
      </c>
      <c r="B106" s="2" t="s">
        <v>17</v>
      </c>
      <c r="C106" s="2">
        <v>1</v>
      </c>
      <c r="D106" s="2">
        <v>2500</v>
      </c>
      <c r="E106" s="2">
        <v>2500</v>
      </c>
      <c r="F106" s="2">
        <v>1500</v>
      </c>
      <c r="G106" s="2">
        <v>1500</v>
      </c>
      <c r="H106" s="2">
        <v>1000</v>
      </c>
      <c r="I106" s="2" t="s">
        <v>34</v>
      </c>
      <c r="J106" s="2" t="s">
        <v>19</v>
      </c>
      <c r="K106" s="2">
        <v>0</v>
      </c>
      <c r="L106" s="2">
        <v>3.1</v>
      </c>
      <c r="M106">
        <f t="shared" si="3"/>
        <v>40</v>
      </c>
      <c r="N106" t="str">
        <f t="shared" si="4"/>
        <v>Mar-2024</v>
      </c>
      <c r="O106" t="str">
        <f t="shared" si="5"/>
        <v>Tuesday</v>
      </c>
    </row>
    <row r="107" spans="1:15" x14ac:dyDescent="0.35">
      <c r="A107" s="3">
        <v>45377</v>
      </c>
      <c r="B107" s="2" t="s">
        <v>32</v>
      </c>
      <c r="C107" s="2">
        <v>3</v>
      </c>
      <c r="D107" s="2">
        <v>500</v>
      </c>
      <c r="E107" s="2">
        <v>1500</v>
      </c>
      <c r="F107" s="2">
        <v>200</v>
      </c>
      <c r="G107" s="2">
        <v>600</v>
      </c>
      <c r="H107" s="2">
        <v>900</v>
      </c>
      <c r="I107" s="2" t="s">
        <v>18</v>
      </c>
      <c r="J107" s="2" t="s">
        <v>19</v>
      </c>
      <c r="K107" s="2">
        <v>0</v>
      </c>
      <c r="L107" s="2">
        <v>3.5</v>
      </c>
      <c r="M107">
        <f t="shared" si="3"/>
        <v>60</v>
      </c>
      <c r="N107" t="str">
        <f t="shared" si="4"/>
        <v>Mar-2024</v>
      </c>
      <c r="O107" t="str">
        <f t="shared" si="5"/>
        <v>Tuesday</v>
      </c>
    </row>
    <row r="108" spans="1:15" x14ac:dyDescent="0.35">
      <c r="A108" s="3">
        <v>45379</v>
      </c>
      <c r="B108" s="2" t="s">
        <v>28</v>
      </c>
      <c r="C108" s="2">
        <v>2</v>
      </c>
      <c r="D108" s="2">
        <v>500</v>
      </c>
      <c r="E108" s="2">
        <v>1000</v>
      </c>
      <c r="F108" s="2">
        <v>250</v>
      </c>
      <c r="G108" s="2">
        <v>500</v>
      </c>
      <c r="H108" s="2">
        <v>500</v>
      </c>
      <c r="I108" s="2" t="s">
        <v>34</v>
      </c>
      <c r="J108" s="2" t="s">
        <v>25</v>
      </c>
      <c r="K108" s="2">
        <v>2500</v>
      </c>
      <c r="L108" s="2">
        <v>4.2</v>
      </c>
      <c r="M108">
        <f t="shared" si="3"/>
        <v>50</v>
      </c>
      <c r="N108" t="str">
        <f t="shared" si="4"/>
        <v>Mar-2024</v>
      </c>
      <c r="O108" t="str">
        <f t="shared" si="5"/>
        <v>Thursday</v>
      </c>
    </row>
    <row r="109" spans="1:15" x14ac:dyDescent="0.35">
      <c r="A109" s="3">
        <v>45380</v>
      </c>
      <c r="B109" s="2" t="s">
        <v>28</v>
      </c>
      <c r="C109" s="2">
        <v>3</v>
      </c>
      <c r="D109" s="2">
        <v>500</v>
      </c>
      <c r="E109" s="2">
        <v>1500</v>
      </c>
      <c r="F109" s="2">
        <v>250</v>
      </c>
      <c r="G109" s="2">
        <v>750</v>
      </c>
      <c r="H109" s="2">
        <v>750</v>
      </c>
      <c r="I109" s="2" t="s">
        <v>34</v>
      </c>
      <c r="J109" s="2" t="s">
        <v>13</v>
      </c>
      <c r="K109" s="2">
        <v>3000</v>
      </c>
      <c r="L109" s="2">
        <v>4</v>
      </c>
      <c r="M109">
        <f t="shared" si="3"/>
        <v>50</v>
      </c>
      <c r="N109" t="str">
        <f t="shared" si="4"/>
        <v>Mar-2024</v>
      </c>
      <c r="O109" t="str">
        <f t="shared" si="5"/>
        <v>Friday</v>
      </c>
    </row>
    <row r="110" spans="1:15" x14ac:dyDescent="0.35">
      <c r="A110" s="3">
        <v>45381</v>
      </c>
      <c r="B110" s="2" t="s">
        <v>31</v>
      </c>
      <c r="C110" s="2">
        <v>1</v>
      </c>
      <c r="D110" s="2">
        <v>800</v>
      </c>
      <c r="E110" s="2">
        <v>800</v>
      </c>
      <c r="F110" s="2">
        <v>450</v>
      </c>
      <c r="G110" s="2">
        <v>450</v>
      </c>
      <c r="H110" s="2">
        <v>350</v>
      </c>
      <c r="I110" s="2" t="s">
        <v>15</v>
      </c>
      <c r="J110" s="2" t="s">
        <v>19</v>
      </c>
      <c r="K110" s="2">
        <v>0</v>
      </c>
      <c r="L110" s="2">
        <v>3.5</v>
      </c>
      <c r="M110">
        <f t="shared" si="3"/>
        <v>43.75</v>
      </c>
      <c r="N110" t="str">
        <f t="shared" si="4"/>
        <v>Mar-2024</v>
      </c>
      <c r="O110" t="str">
        <f t="shared" si="5"/>
        <v>Saturday</v>
      </c>
    </row>
    <row r="111" spans="1:15" x14ac:dyDescent="0.35">
      <c r="A111" s="3">
        <v>45384</v>
      </c>
      <c r="B111" s="2" t="s">
        <v>20</v>
      </c>
      <c r="C111" s="2">
        <v>5</v>
      </c>
      <c r="D111" s="2">
        <v>2000</v>
      </c>
      <c r="E111" s="2">
        <v>10000</v>
      </c>
      <c r="F111" s="2">
        <v>1100</v>
      </c>
      <c r="G111" s="2">
        <v>5500</v>
      </c>
      <c r="H111" s="2">
        <v>4500</v>
      </c>
      <c r="I111" s="2" t="s">
        <v>15</v>
      </c>
      <c r="J111" s="2" t="s">
        <v>19</v>
      </c>
      <c r="K111" s="2">
        <v>0</v>
      </c>
      <c r="L111" s="2">
        <v>4.4000000000000004</v>
      </c>
      <c r="M111">
        <f t="shared" si="3"/>
        <v>45</v>
      </c>
      <c r="N111" t="str">
        <f t="shared" si="4"/>
        <v>Apr-2024</v>
      </c>
      <c r="O111" t="str">
        <f t="shared" si="5"/>
        <v>Tuesday</v>
      </c>
    </row>
    <row r="112" spans="1:15" x14ac:dyDescent="0.35">
      <c r="A112" s="3">
        <v>45385</v>
      </c>
      <c r="B112" s="2" t="s">
        <v>12</v>
      </c>
      <c r="C112" s="2">
        <v>2</v>
      </c>
      <c r="D112" s="2">
        <v>500</v>
      </c>
      <c r="E112" s="2">
        <v>1000</v>
      </c>
      <c r="F112" s="2">
        <v>250</v>
      </c>
      <c r="G112" s="2">
        <v>500</v>
      </c>
      <c r="H112" s="2">
        <v>500</v>
      </c>
      <c r="I112" s="2" t="s">
        <v>18</v>
      </c>
      <c r="J112" s="2" t="s">
        <v>16</v>
      </c>
      <c r="K112" s="2">
        <v>0</v>
      </c>
      <c r="L112" s="2">
        <v>3.6</v>
      </c>
      <c r="M112">
        <f t="shared" si="3"/>
        <v>50</v>
      </c>
      <c r="N112" t="str">
        <f t="shared" si="4"/>
        <v>Apr-2024</v>
      </c>
      <c r="O112" t="str">
        <f t="shared" si="5"/>
        <v>Wednesday</v>
      </c>
    </row>
    <row r="113" spans="1:15" x14ac:dyDescent="0.35">
      <c r="A113" s="3">
        <v>45385</v>
      </c>
      <c r="B113" s="2" t="s">
        <v>27</v>
      </c>
      <c r="C113" s="2">
        <v>3</v>
      </c>
      <c r="D113" s="2">
        <v>2500</v>
      </c>
      <c r="E113" s="2">
        <v>7500</v>
      </c>
      <c r="F113" s="2">
        <v>1500</v>
      </c>
      <c r="G113" s="2">
        <v>4500</v>
      </c>
      <c r="H113" s="2">
        <v>3000</v>
      </c>
      <c r="I113" s="2" t="s">
        <v>15</v>
      </c>
      <c r="J113" s="2" t="s">
        <v>16</v>
      </c>
      <c r="K113" s="2">
        <v>0</v>
      </c>
      <c r="L113" s="2">
        <v>3.4</v>
      </c>
      <c r="M113">
        <f t="shared" si="3"/>
        <v>40</v>
      </c>
      <c r="N113" t="str">
        <f t="shared" si="4"/>
        <v>Apr-2024</v>
      </c>
      <c r="O113" t="str">
        <f t="shared" si="5"/>
        <v>Wednesday</v>
      </c>
    </row>
    <row r="114" spans="1:15" x14ac:dyDescent="0.35">
      <c r="A114" s="3">
        <v>45389</v>
      </c>
      <c r="B114" s="2" t="s">
        <v>14</v>
      </c>
      <c r="C114" s="2">
        <v>3</v>
      </c>
      <c r="D114" s="2">
        <v>1500</v>
      </c>
      <c r="E114" s="2">
        <v>4500</v>
      </c>
      <c r="F114" s="2">
        <v>900</v>
      </c>
      <c r="G114" s="2">
        <v>2700</v>
      </c>
      <c r="H114" s="2">
        <v>1800</v>
      </c>
      <c r="I114" s="2" t="s">
        <v>15</v>
      </c>
      <c r="J114" s="2" t="s">
        <v>13</v>
      </c>
      <c r="K114" s="2">
        <v>0</v>
      </c>
      <c r="L114" s="2">
        <v>3.9</v>
      </c>
      <c r="M114">
        <f t="shared" si="3"/>
        <v>40</v>
      </c>
      <c r="N114" t="str">
        <f t="shared" si="4"/>
        <v>Apr-2024</v>
      </c>
      <c r="O114" t="str">
        <f t="shared" si="5"/>
        <v>Sunday</v>
      </c>
    </row>
    <row r="115" spans="1:15" x14ac:dyDescent="0.35">
      <c r="A115" s="3">
        <v>45389</v>
      </c>
      <c r="B115" s="2" t="s">
        <v>21</v>
      </c>
      <c r="C115" s="2">
        <v>1</v>
      </c>
      <c r="D115" s="2">
        <v>2500</v>
      </c>
      <c r="E115" s="2">
        <v>2500</v>
      </c>
      <c r="F115" s="2">
        <v>1400</v>
      </c>
      <c r="G115" s="2">
        <v>1400</v>
      </c>
      <c r="H115" s="2">
        <v>1100</v>
      </c>
      <c r="I115" s="2" t="s">
        <v>18</v>
      </c>
      <c r="J115" s="2" t="s">
        <v>25</v>
      </c>
      <c r="K115" s="2">
        <v>0</v>
      </c>
      <c r="L115" s="2">
        <v>4.5</v>
      </c>
      <c r="M115">
        <f t="shared" si="3"/>
        <v>44</v>
      </c>
      <c r="N115" t="str">
        <f t="shared" si="4"/>
        <v>Apr-2024</v>
      </c>
      <c r="O115" t="str">
        <f t="shared" si="5"/>
        <v>Sunday</v>
      </c>
    </row>
    <row r="116" spans="1:15" x14ac:dyDescent="0.35">
      <c r="A116" s="3">
        <v>45389</v>
      </c>
      <c r="B116" s="2" t="s">
        <v>26</v>
      </c>
      <c r="C116" s="2">
        <v>1</v>
      </c>
      <c r="D116" s="2">
        <v>3000</v>
      </c>
      <c r="E116" s="2">
        <v>3000</v>
      </c>
      <c r="F116" s="2">
        <v>1800</v>
      </c>
      <c r="G116" s="2">
        <v>1800</v>
      </c>
      <c r="H116" s="2">
        <v>1200</v>
      </c>
      <c r="I116" s="2" t="s">
        <v>34</v>
      </c>
      <c r="J116" s="2" t="s">
        <v>25</v>
      </c>
      <c r="K116" s="2">
        <v>0</v>
      </c>
      <c r="L116" s="2">
        <v>3.7</v>
      </c>
      <c r="M116">
        <f t="shared" si="3"/>
        <v>40</v>
      </c>
      <c r="N116" t="str">
        <f t="shared" si="4"/>
        <v>Apr-2024</v>
      </c>
      <c r="O116" t="str">
        <f t="shared" si="5"/>
        <v>Sunday</v>
      </c>
    </row>
    <row r="117" spans="1:15" x14ac:dyDescent="0.35">
      <c r="A117" s="3">
        <v>45393</v>
      </c>
      <c r="B117" s="2" t="s">
        <v>32</v>
      </c>
      <c r="C117" s="2">
        <v>2</v>
      </c>
      <c r="D117" s="2">
        <v>500</v>
      </c>
      <c r="E117" s="2">
        <v>1000</v>
      </c>
      <c r="F117" s="2">
        <v>200</v>
      </c>
      <c r="G117" s="2">
        <v>400</v>
      </c>
      <c r="H117" s="2">
        <v>600</v>
      </c>
      <c r="I117" s="2" t="s">
        <v>15</v>
      </c>
      <c r="J117" s="2" t="s">
        <v>25</v>
      </c>
      <c r="K117" s="2">
        <v>0</v>
      </c>
      <c r="L117" s="2">
        <v>4.5999999999999996</v>
      </c>
      <c r="M117">
        <f t="shared" si="3"/>
        <v>60</v>
      </c>
      <c r="N117" t="str">
        <f t="shared" si="4"/>
        <v>Apr-2024</v>
      </c>
      <c r="O117" t="str">
        <f t="shared" si="5"/>
        <v>Thursday</v>
      </c>
    </row>
    <row r="118" spans="1:15" x14ac:dyDescent="0.35">
      <c r="A118" s="3">
        <v>45393</v>
      </c>
      <c r="B118" s="2" t="s">
        <v>33</v>
      </c>
      <c r="C118" s="2">
        <v>2</v>
      </c>
      <c r="D118" s="2">
        <v>1000</v>
      </c>
      <c r="E118" s="2">
        <v>2000</v>
      </c>
      <c r="F118" s="2">
        <v>500</v>
      </c>
      <c r="G118" s="2">
        <v>1000</v>
      </c>
      <c r="H118" s="2">
        <v>1000</v>
      </c>
      <c r="I118" s="2" t="s">
        <v>34</v>
      </c>
      <c r="J118" s="2" t="s">
        <v>19</v>
      </c>
      <c r="K118" s="2">
        <v>0</v>
      </c>
      <c r="L118" s="2">
        <v>3.7</v>
      </c>
      <c r="M118">
        <f t="shared" si="3"/>
        <v>50</v>
      </c>
      <c r="N118" t="str">
        <f t="shared" si="4"/>
        <v>Apr-2024</v>
      </c>
      <c r="O118" t="str">
        <f t="shared" si="5"/>
        <v>Thursday</v>
      </c>
    </row>
    <row r="119" spans="1:15" x14ac:dyDescent="0.35">
      <c r="A119" s="3">
        <v>45393</v>
      </c>
      <c r="B119" s="2" t="s">
        <v>14</v>
      </c>
      <c r="C119" s="2">
        <v>2</v>
      </c>
      <c r="D119" s="2">
        <v>1500</v>
      </c>
      <c r="E119" s="2">
        <v>3000</v>
      </c>
      <c r="F119" s="2">
        <v>900</v>
      </c>
      <c r="G119" s="2">
        <v>1800</v>
      </c>
      <c r="H119" s="2">
        <v>1200</v>
      </c>
      <c r="I119" s="2" t="s">
        <v>18</v>
      </c>
      <c r="J119" s="2" t="s">
        <v>23</v>
      </c>
      <c r="K119" s="2">
        <v>0</v>
      </c>
      <c r="L119" s="2"/>
      <c r="M119">
        <f t="shared" si="3"/>
        <v>40</v>
      </c>
      <c r="N119" t="str">
        <f t="shared" si="4"/>
        <v>Apr-2024</v>
      </c>
      <c r="O119" t="str">
        <f t="shared" si="5"/>
        <v>Thursday</v>
      </c>
    </row>
    <row r="120" spans="1:15" x14ac:dyDescent="0.35">
      <c r="A120" s="3">
        <v>45395</v>
      </c>
      <c r="B120" s="2" t="s">
        <v>26</v>
      </c>
      <c r="C120" s="2">
        <v>1</v>
      </c>
      <c r="D120" s="2">
        <v>3000</v>
      </c>
      <c r="E120" s="2">
        <v>3000</v>
      </c>
      <c r="F120" s="2">
        <v>1800</v>
      </c>
      <c r="G120" s="2">
        <v>1800</v>
      </c>
      <c r="H120" s="2">
        <v>1200</v>
      </c>
      <c r="I120" s="2" t="s">
        <v>18</v>
      </c>
      <c r="J120" s="2" t="s">
        <v>19</v>
      </c>
      <c r="K120" s="2">
        <v>0</v>
      </c>
      <c r="L120" s="2">
        <v>5</v>
      </c>
      <c r="M120">
        <f t="shared" si="3"/>
        <v>40</v>
      </c>
      <c r="N120" t="str">
        <f t="shared" si="4"/>
        <v>Apr-2024</v>
      </c>
      <c r="O120" t="str">
        <f t="shared" si="5"/>
        <v>Saturday</v>
      </c>
    </row>
    <row r="121" spans="1:15" x14ac:dyDescent="0.35">
      <c r="A121" s="3">
        <v>45435</v>
      </c>
      <c r="B121" s="2" t="s">
        <v>24</v>
      </c>
      <c r="C121" s="2">
        <v>2</v>
      </c>
      <c r="D121" s="2">
        <v>2500</v>
      </c>
      <c r="E121" s="2">
        <v>5000</v>
      </c>
      <c r="F121" s="2">
        <v>1500</v>
      </c>
      <c r="G121" s="2">
        <v>3000</v>
      </c>
      <c r="H121" s="2">
        <v>2000</v>
      </c>
      <c r="I121" s="2" t="s">
        <v>34</v>
      </c>
      <c r="J121" s="2" t="s">
        <v>23</v>
      </c>
      <c r="K121" s="2">
        <v>0</v>
      </c>
      <c r="L121" s="2">
        <v>3.4</v>
      </c>
      <c r="M121">
        <f t="shared" si="3"/>
        <v>40</v>
      </c>
      <c r="N121" t="str">
        <f t="shared" si="4"/>
        <v>May-2024</v>
      </c>
      <c r="O121" t="str">
        <f t="shared" si="5"/>
        <v>Thursday</v>
      </c>
    </row>
    <row r="122" spans="1:15" x14ac:dyDescent="0.35">
      <c r="A122" s="3">
        <v>45395</v>
      </c>
      <c r="B122" s="2" t="s">
        <v>12</v>
      </c>
      <c r="C122" s="2">
        <v>4</v>
      </c>
      <c r="D122" s="2">
        <v>500</v>
      </c>
      <c r="E122" s="2">
        <v>2000</v>
      </c>
      <c r="F122" s="2">
        <v>250</v>
      </c>
      <c r="G122" s="2">
        <v>1000</v>
      </c>
      <c r="H122" s="2">
        <v>1000</v>
      </c>
      <c r="I122" s="2" t="s">
        <v>18</v>
      </c>
      <c r="J122" s="2" t="s">
        <v>25</v>
      </c>
      <c r="K122" s="2">
        <v>0</v>
      </c>
      <c r="L122" s="2">
        <v>4.4000000000000004</v>
      </c>
      <c r="M122">
        <f t="shared" si="3"/>
        <v>50</v>
      </c>
      <c r="N122" t="str">
        <f t="shared" si="4"/>
        <v>Apr-2024</v>
      </c>
      <c r="O122" t="str">
        <f t="shared" si="5"/>
        <v>Saturday</v>
      </c>
    </row>
    <row r="123" spans="1:15" x14ac:dyDescent="0.35">
      <c r="A123" s="3">
        <v>45398</v>
      </c>
      <c r="B123" s="2" t="s">
        <v>14</v>
      </c>
      <c r="C123" s="2">
        <v>1</v>
      </c>
      <c r="D123" s="2">
        <v>1500</v>
      </c>
      <c r="E123" s="2">
        <v>1500</v>
      </c>
      <c r="F123" s="2">
        <v>900</v>
      </c>
      <c r="G123" s="2">
        <v>900</v>
      </c>
      <c r="H123" s="2">
        <v>600</v>
      </c>
      <c r="I123" s="2" t="s">
        <v>15</v>
      </c>
      <c r="J123" s="2" t="s">
        <v>19</v>
      </c>
      <c r="K123" s="2">
        <v>2000</v>
      </c>
      <c r="L123" s="2">
        <v>3.8</v>
      </c>
      <c r="M123">
        <f t="shared" si="3"/>
        <v>40</v>
      </c>
      <c r="N123" t="str">
        <f t="shared" si="4"/>
        <v>Apr-2024</v>
      </c>
      <c r="O123" t="str">
        <f t="shared" si="5"/>
        <v>Tuesday</v>
      </c>
    </row>
    <row r="124" spans="1:15" x14ac:dyDescent="0.35">
      <c r="A124" s="3">
        <v>45398</v>
      </c>
      <c r="B124" s="2" t="s">
        <v>27</v>
      </c>
      <c r="C124" s="2">
        <v>2</v>
      </c>
      <c r="D124" s="2">
        <v>2500</v>
      </c>
      <c r="E124" s="2">
        <v>5000</v>
      </c>
      <c r="F124" s="2">
        <v>1500</v>
      </c>
      <c r="G124" s="2">
        <v>3000</v>
      </c>
      <c r="H124" s="2">
        <v>2000</v>
      </c>
      <c r="I124" s="2" t="s">
        <v>18</v>
      </c>
      <c r="J124" s="2" t="s">
        <v>23</v>
      </c>
      <c r="K124" s="2">
        <v>2000</v>
      </c>
      <c r="L124" s="2">
        <v>4.8</v>
      </c>
      <c r="M124">
        <f t="shared" si="3"/>
        <v>40</v>
      </c>
      <c r="N124" t="str">
        <f t="shared" si="4"/>
        <v>Apr-2024</v>
      </c>
      <c r="O124" t="str">
        <f t="shared" si="5"/>
        <v>Tuesday</v>
      </c>
    </row>
    <row r="125" spans="1:15" x14ac:dyDescent="0.35">
      <c r="A125" s="3">
        <v>45399</v>
      </c>
      <c r="B125" s="2" t="s">
        <v>28</v>
      </c>
      <c r="C125" s="2">
        <v>1</v>
      </c>
      <c r="D125" s="2">
        <v>500</v>
      </c>
      <c r="E125" s="2">
        <v>500</v>
      </c>
      <c r="F125" s="2">
        <v>250</v>
      </c>
      <c r="G125" s="2">
        <v>250</v>
      </c>
      <c r="H125" s="2">
        <v>250</v>
      </c>
      <c r="I125" s="2" t="s">
        <v>34</v>
      </c>
      <c r="J125" s="2" t="s">
        <v>23</v>
      </c>
      <c r="K125" s="2">
        <v>0</v>
      </c>
      <c r="L125" s="2">
        <v>3.9</v>
      </c>
      <c r="M125">
        <f t="shared" si="3"/>
        <v>50</v>
      </c>
      <c r="N125" t="str">
        <f t="shared" si="4"/>
        <v>Apr-2024</v>
      </c>
      <c r="O125" t="str">
        <f t="shared" si="5"/>
        <v>Wednesday</v>
      </c>
    </row>
    <row r="126" spans="1:15" x14ac:dyDescent="0.35">
      <c r="A126" s="3">
        <v>45400</v>
      </c>
      <c r="B126" s="2" t="s">
        <v>24</v>
      </c>
      <c r="C126" s="2">
        <v>4</v>
      </c>
      <c r="D126" s="2">
        <v>2500</v>
      </c>
      <c r="E126" s="2">
        <v>10000</v>
      </c>
      <c r="F126" s="2">
        <v>1500</v>
      </c>
      <c r="G126" s="2">
        <v>6000</v>
      </c>
      <c r="H126" s="2">
        <v>4000</v>
      </c>
      <c r="I126" s="2" t="s">
        <v>15</v>
      </c>
      <c r="J126" s="2" t="s">
        <v>19</v>
      </c>
      <c r="K126" s="2">
        <v>0</v>
      </c>
      <c r="L126" s="2">
        <v>4.8</v>
      </c>
      <c r="M126">
        <f t="shared" si="3"/>
        <v>40</v>
      </c>
      <c r="N126" t="str">
        <f t="shared" si="4"/>
        <v>Apr-2024</v>
      </c>
      <c r="O126" t="str">
        <f t="shared" si="5"/>
        <v>Thursday</v>
      </c>
    </row>
    <row r="127" spans="1:15" x14ac:dyDescent="0.35">
      <c r="A127" s="3">
        <v>45402</v>
      </c>
      <c r="B127" s="2" t="s">
        <v>24</v>
      </c>
      <c r="C127" s="2">
        <v>2</v>
      </c>
      <c r="D127" s="2">
        <v>2500</v>
      </c>
      <c r="E127" s="2">
        <v>5000</v>
      </c>
      <c r="F127" s="2">
        <v>1500</v>
      </c>
      <c r="G127" s="2">
        <v>3000</v>
      </c>
      <c r="H127" s="2">
        <v>2000</v>
      </c>
      <c r="I127" s="2" t="s">
        <v>34</v>
      </c>
      <c r="J127" s="2" t="s">
        <v>16</v>
      </c>
      <c r="K127" s="2">
        <v>7500</v>
      </c>
      <c r="L127" s="2">
        <v>4</v>
      </c>
      <c r="M127">
        <f t="shared" si="3"/>
        <v>40</v>
      </c>
      <c r="N127" t="str">
        <f t="shared" si="4"/>
        <v>Apr-2024</v>
      </c>
      <c r="O127" t="str">
        <f t="shared" si="5"/>
        <v>Saturday</v>
      </c>
    </row>
    <row r="128" spans="1:15" x14ac:dyDescent="0.35">
      <c r="A128" s="3">
        <v>45404</v>
      </c>
      <c r="B128" s="2" t="s">
        <v>24</v>
      </c>
      <c r="C128" s="2">
        <v>4</v>
      </c>
      <c r="D128" s="2">
        <v>2500</v>
      </c>
      <c r="E128" s="2">
        <v>10000</v>
      </c>
      <c r="F128" s="2">
        <v>1500</v>
      </c>
      <c r="G128" s="2">
        <v>6000</v>
      </c>
      <c r="H128" s="2">
        <v>4000</v>
      </c>
      <c r="I128" s="2" t="s">
        <v>18</v>
      </c>
      <c r="J128" s="2" t="s">
        <v>13</v>
      </c>
      <c r="K128" s="2">
        <v>2500</v>
      </c>
      <c r="L128" s="2">
        <v>4.4000000000000004</v>
      </c>
      <c r="M128">
        <f t="shared" si="3"/>
        <v>40</v>
      </c>
      <c r="N128" t="str">
        <f t="shared" si="4"/>
        <v>Apr-2024</v>
      </c>
      <c r="O128" t="str">
        <f t="shared" si="5"/>
        <v>Monday</v>
      </c>
    </row>
    <row r="129" spans="1:15" x14ac:dyDescent="0.35">
      <c r="A129" s="3">
        <v>45404</v>
      </c>
      <c r="B129" s="2" t="s">
        <v>20</v>
      </c>
      <c r="C129" s="2">
        <v>3</v>
      </c>
      <c r="D129" s="2">
        <v>2000</v>
      </c>
      <c r="E129" s="2">
        <v>6000</v>
      </c>
      <c r="F129" s="2">
        <v>1100</v>
      </c>
      <c r="G129" s="2">
        <v>3300</v>
      </c>
      <c r="H129" s="2">
        <v>2700</v>
      </c>
      <c r="I129" s="2" t="s">
        <v>34</v>
      </c>
      <c r="J129" s="2" t="s">
        <v>25</v>
      </c>
      <c r="K129" s="2">
        <v>2500</v>
      </c>
      <c r="L129" s="2">
        <v>4.2</v>
      </c>
      <c r="M129">
        <f t="shared" si="3"/>
        <v>45</v>
      </c>
      <c r="N129" t="str">
        <f t="shared" si="4"/>
        <v>Apr-2024</v>
      </c>
      <c r="O129" t="str">
        <f t="shared" si="5"/>
        <v>Monday</v>
      </c>
    </row>
    <row r="130" spans="1:15" x14ac:dyDescent="0.35">
      <c r="A130" s="3">
        <v>45404</v>
      </c>
      <c r="B130" s="2" t="s">
        <v>28</v>
      </c>
      <c r="C130" s="2">
        <v>4</v>
      </c>
      <c r="D130" s="2">
        <v>500</v>
      </c>
      <c r="E130" s="2">
        <v>2000</v>
      </c>
      <c r="F130" s="2">
        <v>250</v>
      </c>
      <c r="G130" s="2">
        <v>1000</v>
      </c>
      <c r="H130" s="2">
        <v>1000</v>
      </c>
      <c r="I130" s="2" t="s">
        <v>34</v>
      </c>
      <c r="J130" s="2" t="s">
        <v>25</v>
      </c>
      <c r="K130" s="2">
        <v>2500</v>
      </c>
      <c r="L130" s="2">
        <v>3.7</v>
      </c>
      <c r="M130">
        <f t="shared" si="3"/>
        <v>50</v>
      </c>
      <c r="N130" t="str">
        <f t="shared" si="4"/>
        <v>Apr-2024</v>
      </c>
      <c r="O130" t="str">
        <f t="shared" si="5"/>
        <v>Monday</v>
      </c>
    </row>
    <row r="131" spans="1:15" x14ac:dyDescent="0.35">
      <c r="A131" s="3">
        <v>45407</v>
      </c>
      <c r="B131" s="2" t="s">
        <v>33</v>
      </c>
      <c r="C131" s="2">
        <v>2</v>
      </c>
      <c r="D131" s="2">
        <v>1000</v>
      </c>
      <c r="E131" s="2">
        <f>C131*D131</f>
        <v>2000</v>
      </c>
      <c r="F131" s="2">
        <v>500</v>
      </c>
      <c r="G131" s="2">
        <v>1000</v>
      </c>
      <c r="H131" s="2">
        <v>1000</v>
      </c>
      <c r="I131" s="2" t="s">
        <v>15</v>
      </c>
      <c r="J131" s="2" t="s">
        <v>19</v>
      </c>
      <c r="K131" s="2">
        <v>0</v>
      </c>
      <c r="L131" s="2">
        <v>3.1</v>
      </c>
      <c r="M131">
        <f t="shared" ref="M131:M194" si="7">IF(E131="","",(H131/E131)*100)</f>
        <v>100</v>
      </c>
      <c r="N131" t="str">
        <f t="shared" ref="N131:N194" si="8">TEXT(A131,"MMM-YYYY")</f>
        <v>Apr-2024</v>
      </c>
      <c r="O131" t="str">
        <f t="shared" ref="O131:O194" si="9">TEXT(A131,"DDDD")</f>
        <v>Thursday</v>
      </c>
    </row>
    <row r="132" spans="1:15" x14ac:dyDescent="0.35">
      <c r="A132" s="3">
        <v>45408</v>
      </c>
      <c r="B132" s="2" t="s">
        <v>31</v>
      </c>
      <c r="C132" s="2">
        <v>1</v>
      </c>
      <c r="D132" s="2">
        <v>800</v>
      </c>
      <c r="E132" s="2">
        <f>C132*D132</f>
        <v>800</v>
      </c>
      <c r="F132" s="2">
        <v>450</v>
      </c>
      <c r="G132" s="2">
        <v>450</v>
      </c>
      <c r="H132" s="2">
        <v>350</v>
      </c>
      <c r="I132" s="2" t="s">
        <v>34</v>
      </c>
      <c r="J132" s="2" t="s">
        <v>25</v>
      </c>
      <c r="K132" s="2">
        <v>8000</v>
      </c>
      <c r="L132" s="2">
        <v>4.5999999999999996</v>
      </c>
      <c r="M132">
        <f t="shared" si="7"/>
        <v>4.666666666666667</v>
      </c>
      <c r="N132" t="str">
        <f t="shared" si="8"/>
        <v>Apr-2024</v>
      </c>
      <c r="O132" t="str">
        <f t="shared" si="9"/>
        <v>Friday</v>
      </c>
    </row>
    <row r="133" spans="1:15" x14ac:dyDescent="0.35">
      <c r="A133" s="3">
        <v>45409</v>
      </c>
      <c r="B133" s="2" t="s">
        <v>29</v>
      </c>
      <c r="C133" s="2">
        <v>1</v>
      </c>
      <c r="D133" s="2">
        <v>500</v>
      </c>
      <c r="E133" s="2">
        <v>500</v>
      </c>
      <c r="F133" s="2">
        <v>220</v>
      </c>
      <c r="G133" s="2">
        <v>220</v>
      </c>
      <c r="H133" s="2">
        <v>280</v>
      </c>
      <c r="I133" s="2" t="s">
        <v>18</v>
      </c>
      <c r="J133" s="2" t="s">
        <v>16</v>
      </c>
      <c r="K133" s="2">
        <v>7500</v>
      </c>
      <c r="L133" s="2">
        <v>3.9</v>
      </c>
      <c r="M133">
        <f t="shared" si="7"/>
        <v>56.000000000000007</v>
      </c>
      <c r="N133" t="str">
        <f t="shared" si="8"/>
        <v>Apr-2024</v>
      </c>
      <c r="O133" t="str">
        <f t="shared" si="9"/>
        <v>Saturday</v>
      </c>
    </row>
    <row r="134" spans="1:15" x14ac:dyDescent="0.35">
      <c r="A134" s="3">
        <v>45410</v>
      </c>
      <c r="B134" s="2" t="s">
        <v>12</v>
      </c>
      <c r="C134" s="2">
        <v>2</v>
      </c>
      <c r="D134" s="2">
        <v>500</v>
      </c>
      <c r="E134" s="2">
        <v>1000</v>
      </c>
      <c r="F134" s="2">
        <v>250</v>
      </c>
      <c r="G134" s="2">
        <v>500</v>
      </c>
      <c r="H134" s="2">
        <v>500</v>
      </c>
      <c r="I134" s="2" t="s">
        <v>34</v>
      </c>
      <c r="J134" s="2" t="s">
        <v>23</v>
      </c>
      <c r="K134" s="2">
        <v>0</v>
      </c>
      <c r="L134" s="2">
        <v>3.5</v>
      </c>
      <c r="M134">
        <f t="shared" si="7"/>
        <v>50</v>
      </c>
      <c r="N134" t="str">
        <f t="shared" si="8"/>
        <v>Apr-2024</v>
      </c>
      <c r="O134" t="str">
        <f t="shared" si="9"/>
        <v>Sunday</v>
      </c>
    </row>
    <row r="135" spans="1:15" x14ac:dyDescent="0.35">
      <c r="A135" s="3">
        <v>45410</v>
      </c>
      <c r="B135" s="2" t="s">
        <v>29</v>
      </c>
      <c r="C135" s="2">
        <v>1</v>
      </c>
      <c r="D135" s="2">
        <v>500</v>
      </c>
      <c r="E135" s="2">
        <v>500</v>
      </c>
      <c r="F135" s="2">
        <v>220</v>
      </c>
      <c r="G135" s="2">
        <v>220</v>
      </c>
      <c r="H135" s="2">
        <v>280</v>
      </c>
      <c r="I135" s="2" t="s">
        <v>34</v>
      </c>
      <c r="J135" s="2" t="s">
        <v>23</v>
      </c>
      <c r="K135" s="2">
        <v>0</v>
      </c>
      <c r="L135" s="2">
        <v>4.0999999999999996</v>
      </c>
      <c r="M135">
        <f t="shared" si="7"/>
        <v>56.000000000000007</v>
      </c>
      <c r="N135" t="str">
        <f t="shared" si="8"/>
        <v>Apr-2024</v>
      </c>
      <c r="O135" t="str">
        <f t="shared" si="9"/>
        <v>Sunday</v>
      </c>
    </row>
    <row r="136" spans="1:15" x14ac:dyDescent="0.35">
      <c r="A136" s="3">
        <v>45411</v>
      </c>
      <c r="B136" s="2" t="s">
        <v>28</v>
      </c>
      <c r="C136" s="2">
        <v>2</v>
      </c>
      <c r="D136" s="2">
        <v>500</v>
      </c>
      <c r="E136" s="2">
        <v>1000</v>
      </c>
      <c r="F136" s="2">
        <v>250</v>
      </c>
      <c r="G136" s="2">
        <v>500</v>
      </c>
      <c r="H136" s="2">
        <v>500</v>
      </c>
      <c r="I136" s="2" t="s">
        <v>15</v>
      </c>
      <c r="J136" s="2" t="s">
        <v>25</v>
      </c>
      <c r="K136" s="2">
        <v>0</v>
      </c>
      <c r="L136" s="2">
        <v>4</v>
      </c>
      <c r="M136">
        <f t="shared" si="7"/>
        <v>50</v>
      </c>
      <c r="N136" t="str">
        <f t="shared" si="8"/>
        <v>Apr-2024</v>
      </c>
      <c r="O136" t="str">
        <f t="shared" si="9"/>
        <v>Monday</v>
      </c>
    </row>
    <row r="137" spans="1:15" x14ac:dyDescent="0.35">
      <c r="A137" s="3">
        <v>45411</v>
      </c>
      <c r="B137" s="2" t="s">
        <v>21</v>
      </c>
      <c r="C137" s="2">
        <v>2</v>
      </c>
      <c r="D137" s="2">
        <v>2500</v>
      </c>
      <c r="E137" s="2">
        <v>5000</v>
      </c>
      <c r="F137" s="2">
        <v>1400</v>
      </c>
      <c r="G137" s="2">
        <v>2800</v>
      </c>
      <c r="H137" s="2">
        <v>2200</v>
      </c>
      <c r="I137" s="2" t="s">
        <v>34</v>
      </c>
      <c r="J137" s="2" t="s">
        <v>13</v>
      </c>
      <c r="K137" s="2">
        <v>0</v>
      </c>
      <c r="L137" s="2"/>
      <c r="M137">
        <f t="shared" si="7"/>
        <v>44</v>
      </c>
      <c r="N137" t="str">
        <f t="shared" si="8"/>
        <v>Apr-2024</v>
      </c>
      <c r="O137" t="str">
        <f t="shared" si="9"/>
        <v>Monday</v>
      </c>
    </row>
    <row r="138" spans="1:15" x14ac:dyDescent="0.35">
      <c r="A138" s="3">
        <v>45411</v>
      </c>
      <c r="B138" s="2" t="s">
        <v>20</v>
      </c>
      <c r="C138" s="2">
        <v>5</v>
      </c>
      <c r="D138" s="2">
        <v>2000</v>
      </c>
      <c r="E138" s="2">
        <v>10000</v>
      </c>
      <c r="F138" s="2">
        <v>1100</v>
      </c>
      <c r="G138" s="2">
        <v>5500</v>
      </c>
      <c r="H138" s="2">
        <v>4500</v>
      </c>
      <c r="I138" s="2" t="s">
        <v>15</v>
      </c>
      <c r="J138" s="2" t="s">
        <v>19</v>
      </c>
      <c r="K138" s="2">
        <v>0</v>
      </c>
      <c r="L138" s="2">
        <v>4.7</v>
      </c>
      <c r="M138">
        <f t="shared" si="7"/>
        <v>45</v>
      </c>
      <c r="N138" t="str">
        <f t="shared" si="8"/>
        <v>Apr-2024</v>
      </c>
      <c r="O138" t="str">
        <f t="shared" si="9"/>
        <v>Monday</v>
      </c>
    </row>
    <row r="139" spans="1:15" x14ac:dyDescent="0.35">
      <c r="A139" s="3">
        <v>45412</v>
      </c>
      <c r="B139" s="2" t="s">
        <v>24</v>
      </c>
      <c r="C139" s="2">
        <v>1</v>
      </c>
      <c r="D139" s="2">
        <v>2500</v>
      </c>
      <c r="E139" s="2">
        <v>2500</v>
      </c>
      <c r="F139" s="2">
        <v>1500</v>
      </c>
      <c r="G139" s="2">
        <v>1500</v>
      </c>
      <c r="H139" s="2">
        <v>1000</v>
      </c>
      <c r="I139" s="2" t="s">
        <v>15</v>
      </c>
      <c r="J139" s="2" t="s">
        <v>16</v>
      </c>
      <c r="K139" s="2">
        <v>0</v>
      </c>
      <c r="L139" s="2">
        <v>5</v>
      </c>
      <c r="M139">
        <f t="shared" si="7"/>
        <v>40</v>
      </c>
      <c r="N139" t="str">
        <f t="shared" si="8"/>
        <v>Apr-2024</v>
      </c>
      <c r="O139" t="str">
        <f t="shared" si="9"/>
        <v>Tuesday</v>
      </c>
    </row>
    <row r="140" spans="1:15" x14ac:dyDescent="0.35">
      <c r="A140" s="3">
        <v>45412</v>
      </c>
      <c r="B140" s="2" t="s">
        <v>29</v>
      </c>
      <c r="C140" s="2">
        <v>2</v>
      </c>
      <c r="D140" s="2">
        <v>500</v>
      </c>
      <c r="E140" s="2">
        <v>1000</v>
      </c>
      <c r="F140" s="2">
        <v>220</v>
      </c>
      <c r="G140" s="2">
        <v>440</v>
      </c>
      <c r="H140" s="2">
        <v>560</v>
      </c>
      <c r="I140" s="2" t="s">
        <v>34</v>
      </c>
      <c r="J140" s="2" t="s">
        <v>16</v>
      </c>
      <c r="K140" s="2">
        <v>0</v>
      </c>
      <c r="L140" s="2">
        <v>5</v>
      </c>
      <c r="M140">
        <f t="shared" si="7"/>
        <v>56.000000000000007</v>
      </c>
      <c r="N140" t="str">
        <f t="shared" si="8"/>
        <v>Apr-2024</v>
      </c>
      <c r="O140" t="str">
        <f t="shared" si="9"/>
        <v>Tuesday</v>
      </c>
    </row>
    <row r="141" spans="1:15" x14ac:dyDescent="0.35">
      <c r="A141" s="3">
        <v>45414</v>
      </c>
      <c r="B141" s="2" t="s">
        <v>21</v>
      </c>
      <c r="C141" s="2">
        <v>2</v>
      </c>
      <c r="D141" s="2">
        <v>2500</v>
      </c>
      <c r="E141" s="2">
        <f>C141*D141</f>
        <v>5000</v>
      </c>
      <c r="F141" s="2">
        <v>1400</v>
      </c>
      <c r="G141" s="2">
        <v>2800</v>
      </c>
      <c r="H141" s="2">
        <v>2200</v>
      </c>
      <c r="I141" s="2" t="s">
        <v>15</v>
      </c>
      <c r="J141" s="2" t="s">
        <v>13</v>
      </c>
      <c r="K141" s="2">
        <v>0</v>
      </c>
      <c r="L141" s="2">
        <v>3.5</v>
      </c>
      <c r="M141">
        <f t="shared" si="7"/>
        <v>110.00000000000001</v>
      </c>
      <c r="N141" t="str">
        <f t="shared" si="8"/>
        <v>May-2024</v>
      </c>
      <c r="O141" t="str">
        <f t="shared" si="9"/>
        <v>Thursday</v>
      </c>
    </row>
    <row r="142" spans="1:15" x14ac:dyDescent="0.35">
      <c r="A142" s="3">
        <v>45416</v>
      </c>
      <c r="B142" s="2" t="s">
        <v>30</v>
      </c>
      <c r="C142" s="2">
        <v>2</v>
      </c>
      <c r="D142" s="2">
        <v>2000</v>
      </c>
      <c r="E142" s="2">
        <f>C142*D142</f>
        <v>4000</v>
      </c>
      <c r="F142" s="2">
        <v>1200</v>
      </c>
      <c r="G142" s="2">
        <v>2400</v>
      </c>
      <c r="H142" s="2">
        <v>1600</v>
      </c>
      <c r="I142" s="2" t="s">
        <v>15</v>
      </c>
      <c r="J142" s="2" t="s">
        <v>13</v>
      </c>
      <c r="K142" s="2">
        <v>5000</v>
      </c>
      <c r="L142" s="2">
        <v>4.2</v>
      </c>
      <c r="M142">
        <f t="shared" si="7"/>
        <v>106.66666666666667</v>
      </c>
      <c r="N142" t="str">
        <f t="shared" si="8"/>
        <v>May-2024</v>
      </c>
      <c r="O142" t="str">
        <f t="shared" si="9"/>
        <v>Saturday</v>
      </c>
    </row>
    <row r="143" spans="1:15" x14ac:dyDescent="0.35">
      <c r="A143" s="3">
        <v>45417</v>
      </c>
      <c r="B143" s="2" t="s">
        <v>24</v>
      </c>
      <c r="C143" s="2">
        <v>3</v>
      </c>
      <c r="D143" s="2">
        <v>2500</v>
      </c>
      <c r="E143" s="2">
        <v>7500</v>
      </c>
      <c r="F143" s="2">
        <v>1500</v>
      </c>
      <c r="G143" s="2">
        <v>4500</v>
      </c>
      <c r="H143" s="2">
        <v>3000</v>
      </c>
      <c r="I143" s="2" t="s">
        <v>15</v>
      </c>
      <c r="J143" s="2" t="s">
        <v>25</v>
      </c>
      <c r="K143" s="2">
        <v>0</v>
      </c>
      <c r="L143" s="2">
        <v>3.6</v>
      </c>
      <c r="M143">
        <f t="shared" si="7"/>
        <v>40</v>
      </c>
      <c r="N143" t="str">
        <f t="shared" si="8"/>
        <v>May-2024</v>
      </c>
      <c r="O143" t="str">
        <f t="shared" si="9"/>
        <v>Sunday</v>
      </c>
    </row>
    <row r="144" spans="1:15" x14ac:dyDescent="0.35">
      <c r="A144" s="3">
        <v>45418</v>
      </c>
      <c r="B144" s="2" t="s">
        <v>22</v>
      </c>
      <c r="C144" s="2">
        <v>3</v>
      </c>
      <c r="D144" s="2">
        <v>300</v>
      </c>
      <c r="E144" s="2">
        <v>900</v>
      </c>
      <c r="F144" s="2">
        <v>130</v>
      </c>
      <c r="G144" s="2">
        <v>390</v>
      </c>
      <c r="H144" s="2">
        <v>510</v>
      </c>
      <c r="I144" s="2" t="s">
        <v>15</v>
      </c>
      <c r="J144" s="2" t="s">
        <v>13</v>
      </c>
      <c r="K144" s="2">
        <v>0</v>
      </c>
      <c r="L144" s="2">
        <v>4.7</v>
      </c>
      <c r="M144">
        <f t="shared" si="7"/>
        <v>56.666666666666664</v>
      </c>
      <c r="N144" t="str">
        <f t="shared" si="8"/>
        <v>May-2024</v>
      </c>
      <c r="O144" t="str">
        <f t="shared" si="9"/>
        <v>Monday</v>
      </c>
    </row>
    <row r="145" spans="1:15" x14ac:dyDescent="0.35">
      <c r="A145" s="3">
        <v>45420</v>
      </c>
      <c r="B145" s="2" t="s">
        <v>29</v>
      </c>
      <c r="C145" s="2">
        <v>4</v>
      </c>
      <c r="D145" s="2">
        <v>500</v>
      </c>
      <c r="E145" s="2">
        <v>2000</v>
      </c>
      <c r="F145" s="2">
        <v>220</v>
      </c>
      <c r="G145" s="2">
        <v>880</v>
      </c>
      <c r="H145" s="2">
        <v>1120</v>
      </c>
      <c r="I145" s="2" t="s">
        <v>15</v>
      </c>
      <c r="J145" s="2" t="s">
        <v>16</v>
      </c>
      <c r="K145" s="2">
        <v>0</v>
      </c>
      <c r="L145" s="2">
        <v>3.2</v>
      </c>
      <c r="M145">
        <f t="shared" si="7"/>
        <v>56.000000000000007</v>
      </c>
      <c r="N145" t="str">
        <f t="shared" si="8"/>
        <v>May-2024</v>
      </c>
      <c r="O145" t="str">
        <f t="shared" si="9"/>
        <v>Wednesday</v>
      </c>
    </row>
    <row r="146" spans="1:15" x14ac:dyDescent="0.35">
      <c r="A146" s="3">
        <v>45421</v>
      </c>
      <c r="B146" s="2" t="s">
        <v>20</v>
      </c>
      <c r="C146" s="2">
        <v>3</v>
      </c>
      <c r="D146" s="2">
        <v>2000</v>
      </c>
      <c r="E146" s="2">
        <v>6000</v>
      </c>
      <c r="F146" s="2">
        <v>1100</v>
      </c>
      <c r="G146" s="2">
        <v>3300</v>
      </c>
      <c r="H146" s="2">
        <v>2700</v>
      </c>
      <c r="I146" s="2" t="s">
        <v>34</v>
      </c>
      <c r="J146" s="2" t="s">
        <v>13</v>
      </c>
      <c r="K146" s="2">
        <v>0</v>
      </c>
      <c r="L146" s="2">
        <v>3.9</v>
      </c>
      <c r="M146">
        <f t="shared" si="7"/>
        <v>45</v>
      </c>
      <c r="N146" t="str">
        <f t="shared" si="8"/>
        <v>May-2024</v>
      </c>
      <c r="O146" t="str">
        <f t="shared" si="9"/>
        <v>Thursday</v>
      </c>
    </row>
    <row r="147" spans="1:15" x14ac:dyDescent="0.35">
      <c r="A147" s="3">
        <v>45422</v>
      </c>
      <c r="B147" s="2" t="s">
        <v>26</v>
      </c>
      <c r="C147" s="2">
        <v>2</v>
      </c>
      <c r="D147" s="2">
        <v>3000</v>
      </c>
      <c r="E147" s="2">
        <v>6000</v>
      </c>
      <c r="F147" s="2">
        <v>1800</v>
      </c>
      <c r="G147" s="2">
        <v>3600</v>
      </c>
      <c r="H147" s="2">
        <v>2400</v>
      </c>
      <c r="I147" s="2" t="s">
        <v>34</v>
      </c>
      <c r="J147" s="2" t="s">
        <v>23</v>
      </c>
      <c r="K147" s="2">
        <v>3000</v>
      </c>
      <c r="L147" s="2">
        <v>5</v>
      </c>
      <c r="M147">
        <f t="shared" si="7"/>
        <v>40</v>
      </c>
      <c r="N147" t="str">
        <f t="shared" si="8"/>
        <v>May-2024</v>
      </c>
      <c r="O147" t="str">
        <f t="shared" si="9"/>
        <v>Friday</v>
      </c>
    </row>
    <row r="148" spans="1:15" x14ac:dyDescent="0.35">
      <c r="A148" s="3">
        <v>45422</v>
      </c>
      <c r="B148" s="2" t="s">
        <v>28</v>
      </c>
      <c r="C148" s="2">
        <v>3</v>
      </c>
      <c r="D148" s="2">
        <v>500</v>
      </c>
      <c r="E148" s="2">
        <v>1500</v>
      </c>
      <c r="F148" s="2">
        <v>250</v>
      </c>
      <c r="G148" s="2">
        <v>750</v>
      </c>
      <c r="H148" s="2">
        <v>750</v>
      </c>
      <c r="I148" s="2" t="s">
        <v>34</v>
      </c>
      <c r="J148" s="2" t="s">
        <v>25</v>
      </c>
      <c r="K148" s="2">
        <v>3000</v>
      </c>
      <c r="L148" s="2">
        <v>3.9</v>
      </c>
      <c r="M148">
        <f t="shared" si="7"/>
        <v>50</v>
      </c>
      <c r="N148" t="str">
        <f t="shared" si="8"/>
        <v>May-2024</v>
      </c>
      <c r="O148" t="str">
        <f t="shared" si="9"/>
        <v>Friday</v>
      </c>
    </row>
    <row r="149" spans="1:15" x14ac:dyDescent="0.35">
      <c r="A149" s="3">
        <v>45423</v>
      </c>
      <c r="B149" s="2" t="s">
        <v>30</v>
      </c>
      <c r="C149" s="2">
        <v>2</v>
      </c>
      <c r="D149" s="2">
        <v>2000</v>
      </c>
      <c r="E149" s="2">
        <v>4000</v>
      </c>
      <c r="F149" s="2">
        <v>1200</v>
      </c>
      <c r="G149" s="2">
        <v>2400</v>
      </c>
      <c r="H149" s="2">
        <v>1600</v>
      </c>
      <c r="I149" s="2" t="s">
        <v>18</v>
      </c>
      <c r="J149" s="2" t="s">
        <v>25</v>
      </c>
      <c r="K149" s="2">
        <v>7500</v>
      </c>
      <c r="L149" s="2">
        <v>3.3</v>
      </c>
      <c r="M149">
        <f t="shared" si="7"/>
        <v>40</v>
      </c>
      <c r="N149" t="str">
        <f t="shared" si="8"/>
        <v>May-2024</v>
      </c>
      <c r="O149" t="str">
        <f t="shared" si="9"/>
        <v>Saturday</v>
      </c>
    </row>
    <row r="150" spans="1:15" x14ac:dyDescent="0.35">
      <c r="A150" s="3">
        <v>45424</v>
      </c>
      <c r="B150" s="2" t="s">
        <v>33</v>
      </c>
      <c r="C150" s="2">
        <v>1</v>
      </c>
      <c r="D150" s="2">
        <v>1000</v>
      </c>
      <c r="E150" s="2">
        <v>1000</v>
      </c>
      <c r="F150" s="2">
        <v>500</v>
      </c>
      <c r="G150" s="2">
        <v>500</v>
      </c>
      <c r="H150" s="2">
        <v>500</v>
      </c>
      <c r="I150" s="2" t="s">
        <v>15</v>
      </c>
      <c r="J150" s="2" t="s">
        <v>19</v>
      </c>
      <c r="K150" s="2">
        <v>0</v>
      </c>
      <c r="L150" s="2">
        <v>3.5</v>
      </c>
      <c r="M150">
        <f t="shared" si="7"/>
        <v>50</v>
      </c>
      <c r="N150" t="str">
        <f t="shared" si="8"/>
        <v>May-2024</v>
      </c>
      <c r="O150" t="str">
        <f t="shared" si="9"/>
        <v>Sunday</v>
      </c>
    </row>
    <row r="151" spans="1:15" x14ac:dyDescent="0.35">
      <c r="A151" s="3">
        <v>45426</v>
      </c>
      <c r="B151" s="2" t="s">
        <v>21</v>
      </c>
      <c r="C151" s="2">
        <v>1</v>
      </c>
      <c r="D151" s="2">
        <v>2500</v>
      </c>
      <c r="E151" s="2">
        <v>2500</v>
      </c>
      <c r="F151" s="2">
        <v>1400</v>
      </c>
      <c r="G151" s="2">
        <v>1400</v>
      </c>
      <c r="H151" s="2">
        <v>1100</v>
      </c>
      <c r="I151" s="2" t="s">
        <v>18</v>
      </c>
      <c r="J151" s="2" t="s">
        <v>23</v>
      </c>
      <c r="K151" s="2">
        <v>1000</v>
      </c>
      <c r="L151" s="2">
        <v>3.5</v>
      </c>
      <c r="M151">
        <f t="shared" si="7"/>
        <v>44</v>
      </c>
      <c r="N151" t="str">
        <f t="shared" si="8"/>
        <v>May-2024</v>
      </c>
      <c r="O151" t="str">
        <f t="shared" si="9"/>
        <v>Tuesday</v>
      </c>
    </row>
    <row r="152" spans="1:15" x14ac:dyDescent="0.35">
      <c r="A152" s="3">
        <v>45426</v>
      </c>
      <c r="B152" s="2" t="s">
        <v>31</v>
      </c>
      <c r="C152" s="2">
        <v>3</v>
      </c>
      <c r="D152" s="2">
        <v>800</v>
      </c>
      <c r="E152" s="2">
        <v>2400</v>
      </c>
      <c r="F152" s="2">
        <v>450</v>
      </c>
      <c r="G152" s="2">
        <v>1350</v>
      </c>
      <c r="H152" s="2">
        <v>1050</v>
      </c>
      <c r="I152" s="2" t="s">
        <v>34</v>
      </c>
      <c r="J152" s="2" t="s">
        <v>25</v>
      </c>
      <c r="K152" s="2">
        <v>1000</v>
      </c>
      <c r="L152" s="2">
        <v>3.8</v>
      </c>
      <c r="M152">
        <f t="shared" si="7"/>
        <v>43.75</v>
      </c>
      <c r="N152" t="str">
        <f t="shared" si="8"/>
        <v>May-2024</v>
      </c>
      <c r="O152" t="str">
        <f t="shared" si="9"/>
        <v>Tuesday</v>
      </c>
    </row>
    <row r="153" spans="1:15" x14ac:dyDescent="0.35">
      <c r="A153" s="3">
        <v>45427</v>
      </c>
      <c r="B153" s="2" t="s">
        <v>31</v>
      </c>
      <c r="C153" s="2">
        <v>3</v>
      </c>
      <c r="D153" s="2">
        <v>800</v>
      </c>
      <c r="E153" s="2">
        <v>2400</v>
      </c>
      <c r="F153" s="2">
        <v>450</v>
      </c>
      <c r="G153" s="2">
        <v>1350</v>
      </c>
      <c r="H153" s="2">
        <v>1050</v>
      </c>
      <c r="I153" s="2" t="s">
        <v>15</v>
      </c>
      <c r="J153" s="2" t="s">
        <v>25</v>
      </c>
      <c r="K153" s="2">
        <v>0</v>
      </c>
      <c r="L153" s="2">
        <v>3.5</v>
      </c>
      <c r="M153">
        <f t="shared" si="7"/>
        <v>43.75</v>
      </c>
      <c r="N153" t="str">
        <f t="shared" si="8"/>
        <v>May-2024</v>
      </c>
      <c r="O153" t="str">
        <f t="shared" si="9"/>
        <v>Wednesday</v>
      </c>
    </row>
    <row r="154" spans="1:15" x14ac:dyDescent="0.35">
      <c r="A154" s="3">
        <v>45427</v>
      </c>
      <c r="B154" s="2" t="s">
        <v>31</v>
      </c>
      <c r="C154" s="2">
        <v>3</v>
      </c>
      <c r="D154" s="2">
        <v>800</v>
      </c>
      <c r="E154" s="2">
        <v>2400</v>
      </c>
      <c r="F154" s="2">
        <v>450</v>
      </c>
      <c r="G154" s="2">
        <v>1350</v>
      </c>
      <c r="H154" s="2">
        <v>1050</v>
      </c>
      <c r="I154" s="2" t="s">
        <v>18</v>
      </c>
      <c r="J154" s="2" t="s">
        <v>16</v>
      </c>
      <c r="K154" s="2">
        <v>0</v>
      </c>
      <c r="L154" s="2">
        <v>3.7</v>
      </c>
      <c r="M154">
        <f t="shared" si="7"/>
        <v>43.75</v>
      </c>
      <c r="N154" t="str">
        <f t="shared" si="8"/>
        <v>May-2024</v>
      </c>
      <c r="O154" t="str">
        <f t="shared" si="9"/>
        <v>Wednesday</v>
      </c>
    </row>
    <row r="155" spans="1:15" x14ac:dyDescent="0.35">
      <c r="A155" s="3">
        <v>45427</v>
      </c>
      <c r="B155" s="2" t="s">
        <v>20</v>
      </c>
      <c r="C155" s="2">
        <v>5</v>
      </c>
      <c r="D155" s="2">
        <v>2000</v>
      </c>
      <c r="E155" s="2">
        <v>10000</v>
      </c>
      <c r="F155" s="2">
        <v>1100</v>
      </c>
      <c r="G155" s="2">
        <v>5500</v>
      </c>
      <c r="H155" s="2">
        <v>4500</v>
      </c>
      <c r="I155" s="2" t="s">
        <v>34</v>
      </c>
      <c r="J155" s="2" t="s">
        <v>19</v>
      </c>
      <c r="K155" s="2">
        <v>0</v>
      </c>
      <c r="L155" s="2">
        <v>3.3</v>
      </c>
      <c r="M155">
        <f t="shared" si="7"/>
        <v>45</v>
      </c>
      <c r="N155" t="str">
        <f t="shared" si="8"/>
        <v>May-2024</v>
      </c>
      <c r="O155" t="str">
        <f t="shared" si="9"/>
        <v>Wednesday</v>
      </c>
    </row>
    <row r="156" spans="1:15" x14ac:dyDescent="0.35">
      <c r="A156" s="3">
        <v>45427</v>
      </c>
      <c r="B156" s="2" t="s">
        <v>29</v>
      </c>
      <c r="C156" s="2">
        <v>1</v>
      </c>
      <c r="D156" s="2">
        <v>500</v>
      </c>
      <c r="E156" s="2">
        <v>500</v>
      </c>
      <c r="F156" s="2">
        <v>220</v>
      </c>
      <c r="G156" s="2">
        <v>220</v>
      </c>
      <c r="H156" s="2">
        <v>280</v>
      </c>
      <c r="I156" s="2" t="s">
        <v>15</v>
      </c>
      <c r="J156" s="2" t="s">
        <v>16</v>
      </c>
      <c r="K156" s="2">
        <v>0</v>
      </c>
      <c r="L156" s="2">
        <v>4</v>
      </c>
      <c r="M156">
        <f t="shared" si="7"/>
        <v>56.000000000000007</v>
      </c>
      <c r="N156" t="str">
        <f t="shared" si="8"/>
        <v>May-2024</v>
      </c>
      <c r="O156" t="str">
        <f t="shared" si="9"/>
        <v>Wednesday</v>
      </c>
    </row>
    <row r="157" spans="1:15" x14ac:dyDescent="0.35">
      <c r="A157" s="3">
        <v>45428</v>
      </c>
      <c r="B157" s="2" t="s">
        <v>24</v>
      </c>
      <c r="C157" s="2">
        <v>4</v>
      </c>
      <c r="D157" s="2">
        <v>2500</v>
      </c>
      <c r="E157" s="2">
        <v>10000</v>
      </c>
      <c r="F157" s="2">
        <v>1500</v>
      </c>
      <c r="G157" s="2">
        <v>6000</v>
      </c>
      <c r="H157" s="2">
        <v>4000</v>
      </c>
      <c r="I157" s="2" t="s">
        <v>34</v>
      </c>
      <c r="J157" s="2" t="s">
        <v>16</v>
      </c>
      <c r="K157" s="2">
        <v>0</v>
      </c>
      <c r="L157" s="2">
        <v>4.9000000000000004</v>
      </c>
      <c r="M157">
        <f t="shared" si="7"/>
        <v>40</v>
      </c>
      <c r="N157" t="str">
        <f t="shared" si="8"/>
        <v>May-2024</v>
      </c>
      <c r="O157" t="str">
        <f t="shared" si="9"/>
        <v>Thursday</v>
      </c>
    </row>
    <row r="158" spans="1:15" x14ac:dyDescent="0.35">
      <c r="A158" s="3">
        <v>45429</v>
      </c>
      <c r="B158" s="2" t="s">
        <v>14</v>
      </c>
      <c r="C158" s="2">
        <v>1</v>
      </c>
      <c r="D158" s="2">
        <v>1500</v>
      </c>
      <c r="E158" s="2">
        <v>1500</v>
      </c>
      <c r="F158" s="2">
        <v>900</v>
      </c>
      <c r="G158" s="2">
        <v>900</v>
      </c>
      <c r="H158" s="2">
        <v>600</v>
      </c>
      <c r="I158" s="2" t="s">
        <v>34</v>
      </c>
      <c r="J158" s="2" t="s">
        <v>23</v>
      </c>
      <c r="K158" s="2">
        <v>0</v>
      </c>
      <c r="L158" s="2">
        <v>4.5999999999999996</v>
      </c>
      <c r="M158">
        <f t="shared" si="7"/>
        <v>40</v>
      </c>
      <c r="N158" t="str">
        <f t="shared" si="8"/>
        <v>May-2024</v>
      </c>
      <c r="O158" t="str">
        <f t="shared" si="9"/>
        <v>Friday</v>
      </c>
    </row>
    <row r="159" spans="1:15" x14ac:dyDescent="0.35">
      <c r="A159" s="3">
        <v>45429</v>
      </c>
      <c r="B159" s="2" t="s">
        <v>24</v>
      </c>
      <c r="C159" s="2">
        <v>3</v>
      </c>
      <c r="D159" s="2">
        <v>2500</v>
      </c>
      <c r="E159" s="2">
        <v>7500</v>
      </c>
      <c r="F159" s="2">
        <v>1500</v>
      </c>
      <c r="G159" s="2">
        <v>4500</v>
      </c>
      <c r="H159" s="2">
        <v>3000</v>
      </c>
      <c r="I159" s="2" t="s">
        <v>34</v>
      </c>
      <c r="J159" s="2" t="s">
        <v>25</v>
      </c>
      <c r="K159" s="2">
        <v>0</v>
      </c>
      <c r="L159" s="2"/>
      <c r="M159">
        <f t="shared" si="7"/>
        <v>40</v>
      </c>
      <c r="N159" t="str">
        <f t="shared" si="8"/>
        <v>May-2024</v>
      </c>
      <c r="O159" t="str">
        <f t="shared" si="9"/>
        <v>Friday</v>
      </c>
    </row>
    <row r="160" spans="1:15" x14ac:dyDescent="0.35">
      <c r="A160" s="3">
        <v>45430</v>
      </c>
      <c r="B160" s="2" t="s">
        <v>24</v>
      </c>
      <c r="C160" s="2">
        <v>1</v>
      </c>
      <c r="D160" s="2">
        <v>2500</v>
      </c>
      <c r="E160" s="2">
        <v>2500</v>
      </c>
      <c r="F160" s="2">
        <v>1500</v>
      </c>
      <c r="G160" s="2">
        <v>1500</v>
      </c>
      <c r="H160" s="2">
        <v>1000</v>
      </c>
      <c r="I160" s="2" t="s">
        <v>15</v>
      </c>
      <c r="J160" s="2" t="s">
        <v>23</v>
      </c>
      <c r="K160" s="2">
        <v>4000</v>
      </c>
      <c r="L160" s="2">
        <v>4.4000000000000004</v>
      </c>
      <c r="M160">
        <f t="shared" si="7"/>
        <v>40</v>
      </c>
      <c r="N160" t="str">
        <f t="shared" si="8"/>
        <v>May-2024</v>
      </c>
      <c r="O160" t="str">
        <f t="shared" si="9"/>
        <v>Saturday</v>
      </c>
    </row>
    <row r="161" spans="1:15" x14ac:dyDescent="0.35">
      <c r="A161" s="3">
        <v>45431</v>
      </c>
      <c r="B161" s="2" t="s">
        <v>32</v>
      </c>
      <c r="C161" s="2">
        <v>5</v>
      </c>
      <c r="D161" s="2">
        <v>500</v>
      </c>
      <c r="E161" s="2">
        <v>2500</v>
      </c>
      <c r="F161" s="2">
        <v>200</v>
      </c>
      <c r="G161" s="2">
        <v>1000</v>
      </c>
      <c r="H161" s="2">
        <v>1500</v>
      </c>
      <c r="I161" s="2" t="s">
        <v>18</v>
      </c>
      <c r="J161" s="2" t="s">
        <v>23</v>
      </c>
      <c r="K161" s="2">
        <v>0</v>
      </c>
      <c r="L161" s="2">
        <v>3.4</v>
      </c>
      <c r="M161">
        <f t="shared" si="7"/>
        <v>60</v>
      </c>
      <c r="N161" t="str">
        <f t="shared" si="8"/>
        <v>May-2024</v>
      </c>
      <c r="O161" t="str">
        <f t="shared" si="9"/>
        <v>Sunday</v>
      </c>
    </row>
    <row r="162" spans="1:15" x14ac:dyDescent="0.35">
      <c r="A162" s="3">
        <v>45432</v>
      </c>
      <c r="B162" s="2" t="s">
        <v>29</v>
      </c>
      <c r="C162" s="2">
        <v>4</v>
      </c>
      <c r="D162" s="2">
        <v>500</v>
      </c>
      <c r="E162" s="2">
        <v>2000</v>
      </c>
      <c r="F162" s="2">
        <v>220</v>
      </c>
      <c r="G162" s="2">
        <v>880</v>
      </c>
      <c r="H162" s="2">
        <v>1120</v>
      </c>
      <c r="I162" s="2" t="s">
        <v>15</v>
      </c>
      <c r="J162" s="2" t="s">
        <v>16</v>
      </c>
      <c r="K162" s="2">
        <v>0</v>
      </c>
      <c r="L162" s="2">
        <v>3.3</v>
      </c>
      <c r="M162">
        <f t="shared" si="7"/>
        <v>56.000000000000007</v>
      </c>
      <c r="N162" t="str">
        <f t="shared" si="8"/>
        <v>May-2024</v>
      </c>
      <c r="O162" t="str">
        <f t="shared" si="9"/>
        <v>Monday</v>
      </c>
    </row>
    <row r="163" spans="1:15" x14ac:dyDescent="0.35">
      <c r="A163" s="3">
        <v>45432</v>
      </c>
      <c r="B163" s="2" t="s">
        <v>30</v>
      </c>
      <c r="C163" s="2">
        <v>2</v>
      </c>
      <c r="D163" s="2">
        <v>2000</v>
      </c>
      <c r="E163" s="2">
        <v>4000</v>
      </c>
      <c r="F163" s="2">
        <v>1200</v>
      </c>
      <c r="G163" s="2">
        <v>2400</v>
      </c>
      <c r="H163" s="2">
        <v>1600</v>
      </c>
      <c r="I163" s="2" t="s">
        <v>34</v>
      </c>
      <c r="J163" s="2" t="s">
        <v>23</v>
      </c>
      <c r="K163" s="2">
        <v>0</v>
      </c>
      <c r="L163" s="2">
        <v>3.2</v>
      </c>
      <c r="M163">
        <f t="shared" si="7"/>
        <v>40</v>
      </c>
      <c r="N163" t="str">
        <f t="shared" si="8"/>
        <v>May-2024</v>
      </c>
      <c r="O163" t="str">
        <f t="shared" si="9"/>
        <v>Monday</v>
      </c>
    </row>
    <row r="164" spans="1:15" x14ac:dyDescent="0.35">
      <c r="A164" s="3">
        <v>45433</v>
      </c>
      <c r="B164" s="2" t="s">
        <v>20</v>
      </c>
      <c r="C164" s="2">
        <v>1</v>
      </c>
      <c r="D164" s="2">
        <v>2000</v>
      </c>
      <c r="E164" s="2">
        <v>2000</v>
      </c>
      <c r="F164" s="2">
        <v>1100</v>
      </c>
      <c r="G164" s="2">
        <v>1100</v>
      </c>
      <c r="H164" s="2">
        <v>900</v>
      </c>
      <c r="I164" s="2" t="s">
        <v>15</v>
      </c>
      <c r="J164" s="2" t="s">
        <v>13</v>
      </c>
      <c r="K164" s="2">
        <v>0</v>
      </c>
      <c r="L164" s="2">
        <v>3.9</v>
      </c>
      <c r="M164">
        <f t="shared" si="7"/>
        <v>45</v>
      </c>
      <c r="N164" t="str">
        <f t="shared" si="8"/>
        <v>May-2024</v>
      </c>
      <c r="O164" t="str">
        <f t="shared" si="9"/>
        <v>Tuesday</v>
      </c>
    </row>
    <row r="165" spans="1:15" x14ac:dyDescent="0.35">
      <c r="A165" s="3">
        <v>45433</v>
      </c>
      <c r="B165" s="2" t="s">
        <v>14</v>
      </c>
      <c r="C165" s="2">
        <v>1</v>
      </c>
      <c r="D165" s="2">
        <v>1500</v>
      </c>
      <c r="E165" s="2">
        <v>1500</v>
      </c>
      <c r="F165" s="2">
        <v>900</v>
      </c>
      <c r="G165" s="2">
        <v>900</v>
      </c>
      <c r="H165" s="2">
        <v>600</v>
      </c>
      <c r="I165" s="2" t="s">
        <v>18</v>
      </c>
      <c r="J165" s="2" t="s">
        <v>19</v>
      </c>
      <c r="K165" s="2">
        <v>0</v>
      </c>
      <c r="L165" s="2">
        <v>3.5</v>
      </c>
      <c r="M165">
        <f t="shared" si="7"/>
        <v>40</v>
      </c>
      <c r="N165" t="str">
        <f t="shared" si="8"/>
        <v>May-2024</v>
      </c>
      <c r="O165" t="str">
        <f t="shared" si="9"/>
        <v>Tuesday</v>
      </c>
    </row>
    <row r="166" spans="1:15" x14ac:dyDescent="0.35">
      <c r="A166" s="3">
        <v>45433</v>
      </c>
      <c r="B166" s="2" t="s">
        <v>26</v>
      </c>
      <c r="C166" s="2">
        <v>2</v>
      </c>
      <c r="D166" s="2">
        <v>3000</v>
      </c>
      <c r="E166" s="2">
        <v>6000</v>
      </c>
      <c r="F166" s="2">
        <v>1800</v>
      </c>
      <c r="G166" s="2">
        <v>3600</v>
      </c>
      <c r="H166" s="2">
        <v>2400</v>
      </c>
      <c r="I166" s="2" t="s">
        <v>34</v>
      </c>
      <c r="J166" s="2" t="s">
        <v>19</v>
      </c>
      <c r="K166" s="2">
        <v>0</v>
      </c>
      <c r="L166" s="2">
        <v>3.8</v>
      </c>
      <c r="M166">
        <f t="shared" si="7"/>
        <v>40</v>
      </c>
      <c r="N166" t="str">
        <f t="shared" si="8"/>
        <v>May-2024</v>
      </c>
      <c r="O166" t="str">
        <f t="shared" si="9"/>
        <v>Tuesday</v>
      </c>
    </row>
    <row r="167" spans="1:15" x14ac:dyDescent="0.35">
      <c r="A167" s="3">
        <v>45434</v>
      </c>
      <c r="B167" s="2" t="s">
        <v>27</v>
      </c>
      <c r="C167" s="2">
        <v>5</v>
      </c>
      <c r="D167" s="2">
        <v>2500</v>
      </c>
      <c r="E167" s="2">
        <v>12500</v>
      </c>
      <c r="F167" s="2">
        <v>1500</v>
      </c>
      <c r="G167" s="2">
        <v>7500</v>
      </c>
      <c r="H167" s="2">
        <v>5000</v>
      </c>
      <c r="I167" s="2" t="s">
        <v>18</v>
      </c>
      <c r="J167" s="2" t="s">
        <v>25</v>
      </c>
      <c r="K167" s="2">
        <v>0</v>
      </c>
      <c r="L167" s="2">
        <v>3.1</v>
      </c>
      <c r="M167">
        <f t="shared" si="7"/>
        <v>40</v>
      </c>
      <c r="N167" t="str">
        <f t="shared" si="8"/>
        <v>May-2024</v>
      </c>
      <c r="O167" t="str">
        <f t="shared" si="9"/>
        <v>Wednesday</v>
      </c>
    </row>
    <row r="168" spans="1:15" x14ac:dyDescent="0.35">
      <c r="A168" s="3">
        <v>45434</v>
      </c>
      <c r="B168" s="2" t="s">
        <v>31</v>
      </c>
      <c r="C168" s="2">
        <v>1</v>
      </c>
      <c r="D168" s="2">
        <v>800</v>
      </c>
      <c r="E168" s="2">
        <v>800</v>
      </c>
      <c r="F168" s="2">
        <v>450</v>
      </c>
      <c r="G168" s="2">
        <v>450</v>
      </c>
      <c r="H168" s="2">
        <v>350</v>
      </c>
      <c r="I168" s="2" t="s">
        <v>34</v>
      </c>
      <c r="J168" s="2" t="s">
        <v>16</v>
      </c>
      <c r="K168" s="2">
        <v>0</v>
      </c>
      <c r="L168" s="2">
        <v>3.5</v>
      </c>
      <c r="M168">
        <f t="shared" si="7"/>
        <v>43.75</v>
      </c>
      <c r="N168" t="str">
        <f t="shared" si="8"/>
        <v>May-2024</v>
      </c>
      <c r="O168" t="str">
        <f t="shared" si="9"/>
        <v>Wednesday</v>
      </c>
    </row>
    <row r="169" spans="1:15" x14ac:dyDescent="0.35">
      <c r="A169" s="3">
        <v>45435</v>
      </c>
      <c r="B169" s="2" t="s">
        <v>31</v>
      </c>
      <c r="C169" s="2">
        <v>5</v>
      </c>
      <c r="D169" s="2">
        <v>800</v>
      </c>
      <c r="E169" s="2">
        <v>4000</v>
      </c>
      <c r="F169" s="2">
        <v>450</v>
      </c>
      <c r="G169" s="2">
        <v>2250</v>
      </c>
      <c r="H169" s="2">
        <v>1750</v>
      </c>
      <c r="I169" s="2" t="s">
        <v>15</v>
      </c>
      <c r="J169" s="2" t="s">
        <v>13</v>
      </c>
      <c r="K169" s="2">
        <v>0</v>
      </c>
      <c r="L169" s="2">
        <v>4.3</v>
      </c>
      <c r="M169">
        <f t="shared" si="7"/>
        <v>43.75</v>
      </c>
      <c r="N169" t="str">
        <f t="shared" si="8"/>
        <v>May-2024</v>
      </c>
      <c r="O169" t="str">
        <f t="shared" si="9"/>
        <v>Thursday</v>
      </c>
    </row>
    <row r="170" spans="1:15" x14ac:dyDescent="0.35">
      <c r="A170" s="3">
        <v>45436</v>
      </c>
      <c r="B170" s="2" t="s">
        <v>12</v>
      </c>
      <c r="C170" s="2">
        <v>1</v>
      </c>
      <c r="D170" s="2">
        <v>500</v>
      </c>
      <c r="E170" s="2">
        <v>500</v>
      </c>
      <c r="F170" s="2">
        <v>250</v>
      </c>
      <c r="G170" s="2">
        <v>250</v>
      </c>
      <c r="H170" s="2">
        <v>250</v>
      </c>
      <c r="I170" s="2" t="s">
        <v>15</v>
      </c>
      <c r="J170" s="2" t="s">
        <v>25</v>
      </c>
      <c r="K170" s="2">
        <v>4000</v>
      </c>
      <c r="L170" s="2">
        <v>3</v>
      </c>
      <c r="M170">
        <f t="shared" si="7"/>
        <v>50</v>
      </c>
      <c r="N170" t="str">
        <f t="shared" si="8"/>
        <v>May-2024</v>
      </c>
      <c r="O170" t="str">
        <f t="shared" si="9"/>
        <v>Friday</v>
      </c>
    </row>
    <row r="171" spans="1:15" x14ac:dyDescent="0.35">
      <c r="A171" s="3">
        <v>45436</v>
      </c>
      <c r="B171" s="2" t="s">
        <v>27</v>
      </c>
      <c r="C171" s="2">
        <v>1</v>
      </c>
      <c r="D171" s="2">
        <v>2500</v>
      </c>
      <c r="E171" s="2">
        <v>2500</v>
      </c>
      <c r="F171" s="2">
        <v>1500</v>
      </c>
      <c r="G171" s="2">
        <v>1500</v>
      </c>
      <c r="H171" s="2">
        <v>1000</v>
      </c>
      <c r="I171" s="2" t="s">
        <v>15</v>
      </c>
      <c r="J171" s="2" t="s">
        <v>16</v>
      </c>
      <c r="K171" s="2">
        <v>4000</v>
      </c>
      <c r="L171" s="2"/>
      <c r="M171">
        <f t="shared" si="7"/>
        <v>40</v>
      </c>
      <c r="N171" t="str">
        <f t="shared" si="8"/>
        <v>May-2024</v>
      </c>
      <c r="O171" t="str">
        <f t="shared" si="9"/>
        <v>Friday</v>
      </c>
    </row>
    <row r="172" spans="1:15" x14ac:dyDescent="0.35">
      <c r="A172" s="3">
        <v>45436</v>
      </c>
      <c r="B172" s="2" t="s">
        <v>17</v>
      </c>
      <c r="C172" s="2">
        <v>3</v>
      </c>
      <c r="D172" s="2">
        <v>2500</v>
      </c>
      <c r="E172" s="2">
        <v>7500</v>
      </c>
      <c r="F172" s="2">
        <v>1500</v>
      </c>
      <c r="G172" s="2">
        <v>4500</v>
      </c>
      <c r="H172" s="2">
        <v>3000</v>
      </c>
      <c r="I172" s="2" t="s">
        <v>34</v>
      </c>
      <c r="J172" s="2" t="s">
        <v>25</v>
      </c>
      <c r="K172" s="2">
        <v>4000</v>
      </c>
      <c r="L172" s="2">
        <v>3.3</v>
      </c>
      <c r="M172">
        <f t="shared" si="7"/>
        <v>40</v>
      </c>
      <c r="N172" t="str">
        <f t="shared" si="8"/>
        <v>May-2024</v>
      </c>
      <c r="O172" t="str">
        <f t="shared" si="9"/>
        <v>Friday</v>
      </c>
    </row>
    <row r="173" spans="1:15" x14ac:dyDescent="0.35">
      <c r="A173" s="3">
        <v>45437</v>
      </c>
      <c r="B173" s="2" t="s">
        <v>29</v>
      </c>
      <c r="C173" s="2">
        <v>2</v>
      </c>
      <c r="D173" s="2">
        <v>500</v>
      </c>
      <c r="E173" s="2">
        <v>1000</v>
      </c>
      <c r="F173" s="2">
        <v>220</v>
      </c>
      <c r="G173" s="2">
        <v>440</v>
      </c>
      <c r="H173" s="2">
        <v>560</v>
      </c>
      <c r="I173" s="2" t="s">
        <v>34</v>
      </c>
      <c r="J173" s="2" t="s">
        <v>23</v>
      </c>
      <c r="K173" s="2">
        <v>10000</v>
      </c>
      <c r="L173" s="2">
        <v>4.4000000000000004</v>
      </c>
      <c r="M173">
        <f t="shared" si="7"/>
        <v>56.000000000000007</v>
      </c>
      <c r="N173" t="str">
        <f t="shared" si="8"/>
        <v>May-2024</v>
      </c>
      <c r="O173" t="str">
        <f t="shared" si="9"/>
        <v>Saturday</v>
      </c>
    </row>
    <row r="174" spans="1:15" x14ac:dyDescent="0.35">
      <c r="A174" s="3">
        <v>45437</v>
      </c>
      <c r="B174" s="2" t="s">
        <v>22</v>
      </c>
      <c r="C174" s="2">
        <v>1</v>
      </c>
      <c r="D174" s="2">
        <v>300</v>
      </c>
      <c r="E174" s="2">
        <v>300</v>
      </c>
      <c r="F174" s="2">
        <v>130</v>
      </c>
      <c r="G174" s="2">
        <v>130</v>
      </c>
      <c r="H174" s="2">
        <v>170</v>
      </c>
      <c r="I174" s="2" t="s">
        <v>34</v>
      </c>
      <c r="J174" s="2" t="s">
        <v>13</v>
      </c>
      <c r="K174" s="2">
        <v>10000</v>
      </c>
      <c r="L174" s="2">
        <v>4.9000000000000004</v>
      </c>
      <c r="M174">
        <f t="shared" si="7"/>
        <v>56.666666666666664</v>
      </c>
      <c r="N174" t="str">
        <f t="shared" si="8"/>
        <v>May-2024</v>
      </c>
      <c r="O174" t="str">
        <f t="shared" si="9"/>
        <v>Saturday</v>
      </c>
    </row>
    <row r="175" spans="1:15" x14ac:dyDescent="0.35">
      <c r="A175" s="3">
        <v>45438</v>
      </c>
      <c r="B175" s="2" t="s">
        <v>20</v>
      </c>
      <c r="C175" s="2">
        <v>1</v>
      </c>
      <c r="D175" s="2">
        <v>2000</v>
      </c>
      <c r="E175" s="2">
        <v>2000</v>
      </c>
      <c r="F175" s="2">
        <v>1100</v>
      </c>
      <c r="G175" s="2">
        <v>1100</v>
      </c>
      <c r="H175" s="2">
        <v>900</v>
      </c>
      <c r="I175" s="2" t="s">
        <v>34</v>
      </c>
      <c r="J175" s="2" t="s">
        <v>13</v>
      </c>
      <c r="K175" s="2">
        <v>0</v>
      </c>
      <c r="L175" s="2">
        <v>4</v>
      </c>
      <c r="M175">
        <f t="shared" si="7"/>
        <v>45</v>
      </c>
      <c r="N175" t="str">
        <f t="shared" si="8"/>
        <v>May-2024</v>
      </c>
      <c r="O175" t="str">
        <f t="shared" si="9"/>
        <v>Sunday</v>
      </c>
    </row>
    <row r="176" spans="1:15" x14ac:dyDescent="0.35">
      <c r="A176" s="3">
        <v>45438</v>
      </c>
      <c r="B176" s="2" t="s">
        <v>28</v>
      </c>
      <c r="C176" s="2">
        <v>1</v>
      </c>
      <c r="D176" s="2">
        <v>500</v>
      </c>
      <c r="E176" s="2">
        <v>500</v>
      </c>
      <c r="F176" s="2">
        <v>250</v>
      </c>
      <c r="G176" s="2">
        <v>250</v>
      </c>
      <c r="H176" s="2">
        <v>250</v>
      </c>
      <c r="I176" s="2" t="s">
        <v>34</v>
      </c>
      <c r="J176" s="2" t="s">
        <v>19</v>
      </c>
      <c r="K176" s="2">
        <v>0</v>
      </c>
      <c r="L176" s="2">
        <v>3.3</v>
      </c>
      <c r="M176">
        <f t="shared" si="7"/>
        <v>50</v>
      </c>
      <c r="N176" t="str">
        <f t="shared" si="8"/>
        <v>May-2024</v>
      </c>
      <c r="O176" t="str">
        <f t="shared" si="9"/>
        <v>Sunday</v>
      </c>
    </row>
    <row r="177" spans="1:15" x14ac:dyDescent="0.35">
      <c r="A177" s="3">
        <v>45439</v>
      </c>
      <c r="B177" s="2" t="s">
        <v>31</v>
      </c>
      <c r="C177" s="2">
        <v>5</v>
      </c>
      <c r="D177" s="2">
        <v>800</v>
      </c>
      <c r="E177" s="2">
        <v>4000</v>
      </c>
      <c r="F177" s="2">
        <v>450</v>
      </c>
      <c r="G177" s="2">
        <v>2250</v>
      </c>
      <c r="H177" s="2">
        <v>1750</v>
      </c>
      <c r="I177" s="2" t="s">
        <v>34</v>
      </c>
      <c r="J177" s="2" t="s">
        <v>25</v>
      </c>
      <c r="K177" s="2">
        <v>2500</v>
      </c>
      <c r="L177" s="2">
        <v>3.5</v>
      </c>
      <c r="M177">
        <f t="shared" si="7"/>
        <v>43.75</v>
      </c>
      <c r="N177" t="str">
        <f t="shared" si="8"/>
        <v>May-2024</v>
      </c>
      <c r="O177" t="str">
        <f t="shared" si="9"/>
        <v>Monday</v>
      </c>
    </row>
    <row r="178" spans="1:15" x14ac:dyDescent="0.35">
      <c r="A178" s="3">
        <v>45439</v>
      </c>
      <c r="B178" s="2" t="s">
        <v>12</v>
      </c>
      <c r="C178" s="2">
        <v>1</v>
      </c>
      <c r="D178" s="2">
        <v>500</v>
      </c>
      <c r="E178" s="2">
        <v>500</v>
      </c>
      <c r="F178" s="2">
        <v>250</v>
      </c>
      <c r="G178" s="2">
        <v>250</v>
      </c>
      <c r="H178" s="2">
        <v>250</v>
      </c>
      <c r="I178" s="2" t="s">
        <v>15</v>
      </c>
      <c r="J178" s="2" t="s">
        <v>16</v>
      </c>
      <c r="K178" s="2">
        <v>2500</v>
      </c>
      <c r="L178" s="2">
        <v>4.9000000000000004</v>
      </c>
      <c r="M178">
        <f t="shared" si="7"/>
        <v>50</v>
      </c>
      <c r="N178" t="str">
        <f t="shared" si="8"/>
        <v>May-2024</v>
      </c>
      <c r="O178" t="str">
        <f t="shared" si="9"/>
        <v>Monday</v>
      </c>
    </row>
    <row r="179" spans="1:15" x14ac:dyDescent="0.35">
      <c r="A179" s="3">
        <v>45441</v>
      </c>
      <c r="B179" s="2" t="s">
        <v>21</v>
      </c>
      <c r="C179" s="2">
        <v>1</v>
      </c>
      <c r="D179" s="2">
        <v>2500</v>
      </c>
      <c r="E179" s="2">
        <v>2500</v>
      </c>
      <c r="F179" s="2">
        <v>1400</v>
      </c>
      <c r="G179" s="2">
        <v>1400</v>
      </c>
      <c r="H179" s="2">
        <v>1100</v>
      </c>
      <c r="I179" s="2" t="s">
        <v>18</v>
      </c>
      <c r="J179" s="2" t="s">
        <v>23</v>
      </c>
      <c r="K179" s="2">
        <v>0</v>
      </c>
      <c r="L179" s="2"/>
      <c r="M179">
        <f t="shared" si="7"/>
        <v>44</v>
      </c>
      <c r="N179" t="str">
        <f t="shared" si="8"/>
        <v>May-2024</v>
      </c>
      <c r="O179" t="str">
        <f t="shared" si="9"/>
        <v>Wednesday</v>
      </c>
    </row>
    <row r="180" spans="1:15" x14ac:dyDescent="0.35">
      <c r="A180" s="3">
        <v>45442</v>
      </c>
      <c r="B180" s="2" t="s">
        <v>26</v>
      </c>
      <c r="C180" s="2">
        <v>4</v>
      </c>
      <c r="D180" s="2">
        <v>3000</v>
      </c>
      <c r="E180" s="2">
        <f>C180*D180</f>
        <v>12000</v>
      </c>
      <c r="F180" s="2">
        <v>1800</v>
      </c>
      <c r="G180" s="2">
        <v>7200</v>
      </c>
      <c r="H180" s="2">
        <v>4800</v>
      </c>
      <c r="I180" s="2" t="s">
        <v>15</v>
      </c>
      <c r="J180" s="2" t="s">
        <v>19</v>
      </c>
      <c r="K180" s="2">
        <v>0</v>
      </c>
      <c r="L180" s="2">
        <v>4.7</v>
      </c>
      <c r="M180">
        <f t="shared" si="7"/>
        <v>192</v>
      </c>
      <c r="N180" t="str">
        <f t="shared" si="8"/>
        <v>May-2024</v>
      </c>
      <c r="O180" t="str">
        <f t="shared" si="9"/>
        <v>Thursday</v>
      </c>
    </row>
    <row r="181" spans="1:15" x14ac:dyDescent="0.35">
      <c r="A181" s="3">
        <v>45442</v>
      </c>
      <c r="B181" s="2" t="s">
        <v>22</v>
      </c>
      <c r="C181" s="2">
        <v>3</v>
      </c>
      <c r="D181" s="2">
        <v>300</v>
      </c>
      <c r="E181" s="2">
        <v>900</v>
      </c>
      <c r="F181" s="2">
        <v>130</v>
      </c>
      <c r="G181" s="2">
        <v>390</v>
      </c>
      <c r="H181" s="2">
        <v>510</v>
      </c>
      <c r="I181" s="2" t="s">
        <v>18</v>
      </c>
      <c r="J181" s="2" t="s">
        <v>23</v>
      </c>
      <c r="K181" s="2">
        <v>0</v>
      </c>
      <c r="L181" s="2">
        <v>4.0999999999999996</v>
      </c>
      <c r="M181">
        <f t="shared" si="7"/>
        <v>56.666666666666664</v>
      </c>
      <c r="N181" t="str">
        <f t="shared" si="8"/>
        <v>May-2024</v>
      </c>
      <c r="O181" t="str">
        <f t="shared" si="9"/>
        <v>Thursday</v>
      </c>
    </row>
    <row r="182" spans="1:15" x14ac:dyDescent="0.35">
      <c r="A182" s="3">
        <v>45444</v>
      </c>
      <c r="B182" s="2" t="s">
        <v>26</v>
      </c>
      <c r="C182" s="2">
        <v>2</v>
      </c>
      <c r="D182" s="2">
        <v>3000</v>
      </c>
      <c r="E182" s="2">
        <v>6000</v>
      </c>
      <c r="F182" s="2">
        <v>1800</v>
      </c>
      <c r="G182" s="2">
        <v>3600</v>
      </c>
      <c r="H182" s="2">
        <v>2400</v>
      </c>
      <c r="I182" s="2" t="s">
        <v>34</v>
      </c>
      <c r="J182" s="2" t="s">
        <v>16</v>
      </c>
      <c r="K182" s="2">
        <v>0</v>
      </c>
      <c r="L182" s="2">
        <v>4.9000000000000004</v>
      </c>
      <c r="M182">
        <f t="shared" si="7"/>
        <v>40</v>
      </c>
      <c r="N182" t="str">
        <f t="shared" si="8"/>
        <v>Jun-2024</v>
      </c>
      <c r="O182" t="str">
        <f t="shared" si="9"/>
        <v>Saturday</v>
      </c>
    </row>
    <row r="183" spans="1:15" x14ac:dyDescent="0.35">
      <c r="A183" s="3">
        <v>45444</v>
      </c>
      <c r="B183" s="2" t="s">
        <v>32</v>
      </c>
      <c r="C183" s="2">
        <v>5</v>
      </c>
      <c r="D183" s="2">
        <v>500</v>
      </c>
      <c r="E183" s="2">
        <v>2500</v>
      </c>
      <c r="F183" s="2">
        <v>200</v>
      </c>
      <c r="G183" s="2">
        <v>1000</v>
      </c>
      <c r="H183" s="2">
        <v>1500</v>
      </c>
      <c r="I183" s="2" t="s">
        <v>15</v>
      </c>
      <c r="J183" s="2" t="s">
        <v>16</v>
      </c>
      <c r="K183" s="2">
        <v>0</v>
      </c>
      <c r="L183" s="2">
        <v>3.8</v>
      </c>
      <c r="M183">
        <f t="shared" si="7"/>
        <v>60</v>
      </c>
      <c r="N183" t="str">
        <f t="shared" si="8"/>
        <v>Jun-2024</v>
      </c>
      <c r="O183" t="str">
        <f t="shared" si="9"/>
        <v>Saturday</v>
      </c>
    </row>
    <row r="184" spans="1:15" x14ac:dyDescent="0.35">
      <c r="A184" s="3">
        <v>45444</v>
      </c>
      <c r="B184" s="2" t="s">
        <v>31</v>
      </c>
      <c r="C184" s="2">
        <v>3</v>
      </c>
      <c r="D184" s="2">
        <v>800</v>
      </c>
      <c r="E184" s="2">
        <v>2400</v>
      </c>
      <c r="F184" s="2">
        <v>450</v>
      </c>
      <c r="G184" s="2">
        <v>1350</v>
      </c>
      <c r="H184" s="2">
        <v>1050</v>
      </c>
      <c r="I184" s="2" t="s">
        <v>34</v>
      </c>
      <c r="J184" s="2" t="s">
        <v>16</v>
      </c>
      <c r="K184" s="2">
        <v>0</v>
      </c>
      <c r="L184" s="2">
        <v>3.9</v>
      </c>
      <c r="M184">
        <f t="shared" si="7"/>
        <v>43.75</v>
      </c>
      <c r="N184" t="str">
        <f t="shared" si="8"/>
        <v>Jun-2024</v>
      </c>
      <c r="O184" t="str">
        <f t="shared" si="9"/>
        <v>Saturday</v>
      </c>
    </row>
    <row r="185" spans="1:15" x14ac:dyDescent="0.35">
      <c r="A185" s="3">
        <v>45444</v>
      </c>
      <c r="B185" s="2" t="s">
        <v>14</v>
      </c>
      <c r="C185" s="2">
        <v>1</v>
      </c>
      <c r="D185" s="2">
        <v>1500</v>
      </c>
      <c r="E185" s="2">
        <v>1500</v>
      </c>
      <c r="F185" s="2">
        <v>900</v>
      </c>
      <c r="G185" s="2">
        <v>900</v>
      </c>
      <c r="H185" s="2">
        <v>600</v>
      </c>
      <c r="I185" s="2" t="s">
        <v>18</v>
      </c>
      <c r="J185" s="2" t="s">
        <v>25</v>
      </c>
      <c r="K185" s="2">
        <v>0</v>
      </c>
      <c r="L185" s="2">
        <v>3.5</v>
      </c>
      <c r="M185">
        <f t="shared" si="7"/>
        <v>40</v>
      </c>
      <c r="N185" t="str">
        <f t="shared" si="8"/>
        <v>Jun-2024</v>
      </c>
      <c r="O185" t="str">
        <f t="shared" si="9"/>
        <v>Saturday</v>
      </c>
    </row>
    <row r="186" spans="1:15" x14ac:dyDescent="0.35">
      <c r="A186" s="3">
        <v>45444</v>
      </c>
      <c r="B186" s="2" t="s">
        <v>28</v>
      </c>
      <c r="C186" s="2">
        <v>2</v>
      </c>
      <c r="D186" s="2">
        <v>500</v>
      </c>
      <c r="E186" s="2">
        <v>1000</v>
      </c>
      <c r="F186" s="2">
        <v>250</v>
      </c>
      <c r="G186" s="2">
        <v>500</v>
      </c>
      <c r="H186" s="2">
        <v>500</v>
      </c>
      <c r="I186" s="2" t="s">
        <v>34</v>
      </c>
      <c r="J186" s="2" t="s">
        <v>16</v>
      </c>
      <c r="K186" s="2">
        <v>0</v>
      </c>
      <c r="L186" s="2">
        <v>3.9</v>
      </c>
      <c r="M186">
        <f t="shared" si="7"/>
        <v>50</v>
      </c>
      <c r="N186" t="str">
        <f t="shared" si="8"/>
        <v>Jun-2024</v>
      </c>
      <c r="O186" t="str">
        <f t="shared" si="9"/>
        <v>Saturday</v>
      </c>
    </row>
    <row r="187" spans="1:15" x14ac:dyDescent="0.35">
      <c r="A187" s="3">
        <v>45447</v>
      </c>
      <c r="B187" s="2" t="s">
        <v>28</v>
      </c>
      <c r="C187" s="2">
        <v>3</v>
      </c>
      <c r="D187" s="2">
        <v>500</v>
      </c>
      <c r="E187" s="2">
        <v>1500</v>
      </c>
      <c r="F187" s="2">
        <v>250</v>
      </c>
      <c r="G187" s="2">
        <v>750</v>
      </c>
      <c r="H187" s="2">
        <v>750</v>
      </c>
      <c r="I187" s="2" t="s">
        <v>15</v>
      </c>
      <c r="J187" s="2" t="s">
        <v>25</v>
      </c>
      <c r="K187" s="2">
        <v>0</v>
      </c>
      <c r="L187" s="2">
        <v>3.5</v>
      </c>
      <c r="M187">
        <f t="shared" si="7"/>
        <v>50</v>
      </c>
      <c r="N187" t="str">
        <f t="shared" si="8"/>
        <v>Jun-2024</v>
      </c>
      <c r="O187" t="str">
        <f t="shared" si="9"/>
        <v>Tuesday</v>
      </c>
    </row>
    <row r="188" spans="1:15" x14ac:dyDescent="0.35">
      <c r="A188" s="3">
        <v>45448</v>
      </c>
      <c r="B188" s="2" t="s">
        <v>12</v>
      </c>
      <c r="C188" s="2">
        <v>3</v>
      </c>
      <c r="D188" s="2">
        <v>500</v>
      </c>
      <c r="E188" s="2">
        <v>1500</v>
      </c>
      <c r="F188" s="2">
        <v>250</v>
      </c>
      <c r="G188" s="2">
        <v>750</v>
      </c>
      <c r="H188" s="2">
        <v>750</v>
      </c>
      <c r="I188" s="2" t="s">
        <v>15</v>
      </c>
      <c r="J188" s="2" t="s">
        <v>23</v>
      </c>
      <c r="K188" s="2">
        <v>1500</v>
      </c>
      <c r="L188" s="2">
        <v>4.7</v>
      </c>
      <c r="M188">
        <f t="shared" si="7"/>
        <v>50</v>
      </c>
      <c r="N188" t="str">
        <f t="shared" si="8"/>
        <v>Jun-2024</v>
      </c>
      <c r="O188" t="str">
        <f t="shared" si="9"/>
        <v>Wednesday</v>
      </c>
    </row>
    <row r="189" spans="1:15" x14ac:dyDescent="0.35">
      <c r="A189" s="3">
        <v>45448</v>
      </c>
      <c r="B189" s="2" t="s">
        <v>29</v>
      </c>
      <c r="C189" s="2">
        <v>1</v>
      </c>
      <c r="D189" s="2">
        <v>500</v>
      </c>
      <c r="E189" s="2">
        <v>500</v>
      </c>
      <c r="F189" s="2">
        <v>220</v>
      </c>
      <c r="G189" s="2">
        <v>220</v>
      </c>
      <c r="H189" s="2">
        <v>280</v>
      </c>
      <c r="I189" s="2" t="s">
        <v>15</v>
      </c>
      <c r="J189" s="2" t="s">
        <v>23</v>
      </c>
      <c r="K189" s="2">
        <v>1500</v>
      </c>
      <c r="L189" s="2">
        <v>5</v>
      </c>
      <c r="M189">
        <f t="shared" si="7"/>
        <v>56.000000000000007</v>
      </c>
      <c r="N189" t="str">
        <f t="shared" si="8"/>
        <v>Jun-2024</v>
      </c>
      <c r="O189" t="str">
        <f t="shared" si="9"/>
        <v>Wednesday</v>
      </c>
    </row>
    <row r="190" spans="1:15" x14ac:dyDescent="0.35">
      <c r="A190" s="3">
        <v>45450</v>
      </c>
      <c r="B190" s="2" t="s">
        <v>30</v>
      </c>
      <c r="C190" s="2">
        <v>5</v>
      </c>
      <c r="D190" s="2">
        <v>2000</v>
      </c>
      <c r="E190" s="2">
        <v>10000</v>
      </c>
      <c r="F190" s="2">
        <v>1200</v>
      </c>
      <c r="G190" s="2">
        <v>6000</v>
      </c>
      <c r="H190" s="2">
        <v>4000</v>
      </c>
      <c r="I190" s="2" t="s">
        <v>34</v>
      </c>
      <c r="J190" s="2" t="s">
        <v>19</v>
      </c>
      <c r="K190" s="2">
        <v>6000</v>
      </c>
      <c r="L190" s="2"/>
      <c r="M190">
        <f t="shared" si="7"/>
        <v>40</v>
      </c>
      <c r="N190" t="str">
        <f t="shared" si="8"/>
        <v>Jun-2024</v>
      </c>
      <c r="O190" t="str">
        <f t="shared" si="9"/>
        <v>Friday</v>
      </c>
    </row>
    <row r="191" spans="1:15" x14ac:dyDescent="0.35">
      <c r="A191" s="3">
        <v>45450</v>
      </c>
      <c r="B191" s="2" t="s">
        <v>26</v>
      </c>
      <c r="C191" s="2">
        <v>1</v>
      </c>
      <c r="D191" s="2">
        <v>3000</v>
      </c>
      <c r="E191" s="2">
        <v>3000</v>
      </c>
      <c r="F191" s="2">
        <v>1800</v>
      </c>
      <c r="G191" s="2">
        <v>1800</v>
      </c>
      <c r="H191" s="2">
        <v>1200</v>
      </c>
      <c r="I191" s="2" t="s">
        <v>18</v>
      </c>
      <c r="J191" s="2" t="s">
        <v>19</v>
      </c>
      <c r="K191" s="2">
        <v>6000</v>
      </c>
      <c r="L191" s="2"/>
      <c r="M191">
        <f t="shared" si="7"/>
        <v>40</v>
      </c>
      <c r="N191" t="str">
        <f t="shared" si="8"/>
        <v>Jun-2024</v>
      </c>
      <c r="O191" t="str">
        <f t="shared" si="9"/>
        <v>Friday</v>
      </c>
    </row>
    <row r="192" spans="1:15" x14ac:dyDescent="0.35">
      <c r="A192" s="3">
        <v>45450</v>
      </c>
      <c r="B192" s="2" t="s">
        <v>27</v>
      </c>
      <c r="C192" s="2">
        <v>1</v>
      </c>
      <c r="D192" s="2">
        <v>2500</v>
      </c>
      <c r="E192" s="2">
        <v>2500</v>
      </c>
      <c r="F192" s="2">
        <v>1500</v>
      </c>
      <c r="G192" s="2">
        <v>1500</v>
      </c>
      <c r="H192" s="2">
        <v>1000</v>
      </c>
      <c r="I192" s="2" t="s">
        <v>15</v>
      </c>
      <c r="J192" s="2" t="s">
        <v>23</v>
      </c>
      <c r="K192" s="2">
        <v>6000</v>
      </c>
      <c r="L192" s="2">
        <v>4</v>
      </c>
      <c r="M192">
        <f t="shared" si="7"/>
        <v>40</v>
      </c>
      <c r="N192" t="str">
        <f t="shared" si="8"/>
        <v>Jun-2024</v>
      </c>
      <c r="O192" t="str">
        <f t="shared" si="9"/>
        <v>Friday</v>
      </c>
    </row>
    <row r="193" spans="1:15" x14ac:dyDescent="0.35">
      <c r="A193" s="3">
        <v>45452</v>
      </c>
      <c r="B193" s="2" t="s">
        <v>21</v>
      </c>
      <c r="C193" s="2">
        <v>3</v>
      </c>
      <c r="D193" s="2">
        <v>2500</v>
      </c>
      <c r="E193" s="2">
        <v>7500</v>
      </c>
      <c r="F193" s="2">
        <v>1400</v>
      </c>
      <c r="G193" s="2">
        <v>4200</v>
      </c>
      <c r="H193" s="2">
        <v>3300</v>
      </c>
      <c r="I193" s="2" t="s">
        <v>34</v>
      </c>
      <c r="J193" s="2" t="s">
        <v>16</v>
      </c>
      <c r="K193" s="2">
        <v>0</v>
      </c>
      <c r="L193" s="2">
        <v>3.9</v>
      </c>
      <c r="M193">
        <f t="shared" si="7"/>
        <v>44</v>
      </c>
      <c r="N193" t="str">
        <f t="shared" si="8"/>
        <v>Jun-2024</v>
      </c>
      <c r="O193" t="str">
        <f t="shared" si="9"/>
        <v>Sunday</v>
      </c>
    </row>
    <row r="194" spans="1:15" x14ac:dyDescent="0.35">
      <c r="A194" s="3">
        <v>45452</v>
      </c>
      <c r="B194" s="2" t="s">
        <v>31</v>
      </c>
      <c r="C194" s="2">
        <v>1</v>
      </c>
      <c r="D194" s="2">
        <v>800</v>
      </c>
      <c r="E194" s="2">
        <f>C194*D194</f>
        <v>800</v>
      </c>
      <c r="F194" s="2">
        <v>450</v>
      </c>
      <c r="G194" s="2">
        <v>450</v>
      </c>
      <c r="H194" s="2">
        <v>350</v>
      </c>
      <c r="I194" s="2" t="s">
        <v>34</v>
      </c>
      <c r="J194" s="2" t="s">
        <v>23</v>
      </c>
      <c r="K194" s="2">
        <v>0</v>
      </c>
      <c r="L194" s="2">
        <v>3.9</v>
      </c>
      <c r="M194">
        <f t="shared" si="7"/>
        <v>17.5</v>
      </c>
      <c r="N194" t="str">
        <f t="shared" si="8"/>
        <v>Jun-2024</v>
      </c>
      <c r="O194" t="str">
        <f t="shared" si="9"/>
        <v>Sunday</v>
      </c>
    </row>
    <row r="195" spans="1:15" x14ac:dyDescent="0.35">
      <c r="A195" s="3">
        <v>45452</v>
      </c>
      <c r="B195" s="2" t="s">
        <v>28</v>
      </c>
      <c r="C195" s="2">
        <v>2</v>
      </c>
      <c r="D195" s="2">
        <v>500</v>
      </c>
      <c r="E195" s="2">
        <v>1000</v>
      </c>
      <c r="F195" s="2">
        <v>250</v>
      </c>
      <c r="G195" s="2">
        <v>500</v>
      </c>
      <c r="H195" s="2">
        <v>500</v>
      </c>
      <c r="I195" s="2" t="s">
        <v>34</v>
      </c>
      <c r="J195" s="2" t="s">
        <v>25</v>
      </c>
      <c r="K195" s="2">
        <v>0</v>
      </c>
      <c r="L195" s="2"/>
      <c r="M195">
        <f t="shared" ref="M195:M221" si="11">IF(E195="","",(H195/E195)*100)</f>
        <v>50</v>
      </c>
      <c r="N195" t="str">
        <f t="shared" ref="N195:N221" si="12">TEXT(A195,"MMM-YYYY")</f>
        <v>Jun-2024</v>
      </c>
      <c r="O195" t="str">
        <f t="shared" ref="O195:O221" si="13">TEXT(A195,"DDDD")</f>
        <v>Sunday</v>
      </c>
    </row>
    <row r="196" spans="1:15" x14ac:dyDescent="0.35">
      <c r="A196" s="3">
        <v>45454</v>
      </c>
      <c r="B196" s="2" t="s">
        <v>29</v>
      </c>
      <c r="C196" s="2">
        <v>3</v>
      </c>
      <c r="D196" s="2">
        <v>500</v>
      </c>
      <c r="E196" s="2">
        <v>1500</v>
      </c>
      <c r="F196" s="2">
        <v>220</v>
      </c>
      <c r="G196" s="2">
        <v>660</v>
      </c>
      <c r="H196" s="2">
        <v>840</v>
      </c>
      <c r="I196" s="2" t="s">
        <v>34</v>
      </c>
      <c r="J196" s="2" t="s">
        <v>23</v>
      </c>
      <c r="K196" s="2">
        <v>0</v>
      </c>
      <c r="L196" s="2">
        <v>3.4</v>
      </c>
      <c r="M196">
        <f t="shared" si="11"/>
        <v>56.000000000000007</v>
      </c>
      <c r="N196" t="str">
        <f t="shared" si="12"/>
        <v>Jun-2024</v>
      </c>
      <c r="O196" t="str">
        <f t="shared" si="13"/>
        <v>Tuesday</v>
      </c>
    </row>
    <row r="197" spans="1:15" x14ac:dyDescent="0.35">
      <c r="A197" s="3">
        <v>45455</v>
      </c>
      <c r="B197" s="2" t="s">
        <v>12</v>
      </c>
      <c r="C197" s="2">
        <v>5</v>
      </c>
      <c r="D197" s="2">
        <v>500</v>
      </c>
      <c r="E197" s="2">
        <f>C197*D197</f>
        <v>2500</v>
      </c>
      <c r="F197" s="2">
        <v>250</v>
      </c>
      <c r="G197" s="2">
        <v>1250</v>
      </c>
      <c r="H197" s="2">
        <v>1250</v>
      </c>
      <c r="I197" s="2" t="s">
        <v>18</v>
      </c>
      <c r="J197" s="2" t="s">
        <v>23</v>
      </c>
      <c r="K197" s="2">
        <v>0</v>
      </c>
      <c r="L197" s="2">
        <v>3</v>
      </c>
      <c r="M197">
        <f t="shared" si="11"/>
        <v>250</v>
      </c>
      <c r="N197" t="str">
        <f t="shared" si="12"/>
        <v>Jun-2024</v>
      </c>
      <c r="O197" t="str">
        <f t="shared" si="13"/>
        <v>Wednesday</v>
      </c>
    </row>
    <row r="198" spans="1:15" x14ac:dyDescent="0.35">
      <c r="A198" s="3">
        <v>45456</v>
      </c>
      <c r="B198" s="2" t="s">
        <v>26</v>
      </c>
      <c r="C198" s="2">
        <v>3</v>
      </c>
      <c r="D198" s="2">
        <v>3000</v>
      </c>
      <c r="E198" s="2">
        <v>9000</v>
      </c>
      <c r="F198" s="2">
        <v>1800</v>
      </c>
      <c r="G198" s="2">
        <v>5400</v>
      </c>
      <c r="H198" s="2">
        <v>3600</v>
      </c>
      <c r="I198" s="2" t="s">
        <v>34</v>
      </c>
      <c r="J198" s="2" t="s">
        <v>23</v>
      </c>
      <c r="K198" s="2">
        <v>0</v>
      </c>
      <c r="L198" s="2">
        <v>3.9</v>
      </c>
      <c r="M198">
        <f t="shared" si="11"/>
        <v>40</v>
      </c>
      <c r="N198" t="str">
        <f t="shared" si="12"/>
        <v>Jun-2024</v>
      </c>
      <c r="O198" t="str">
        <f t="shared" si="13"/>
        <v>Thursday</v>
      </c>
    </row>
    <row r="199" spans="1:15" x14ac:dyDescent="0.35">
      <c r="A199" s="3">
        <v>45457</v>
      </c>
      <c r="B199" s="2" t="s">
        <v>31</v>
      </c>
      <c r="C199" s="2">
        <v>1</v>
      </c>
      <c r="D199" s="2">
        <v>800</v>
      </c>
      <c r="E199" s="2">
        <v>800</v>
      </c>
      <c r="F199" s="2">
        <v>450</v>
      </c>
      <c r="G199" s="2">
        <v>450</v>
      </c>
      <c r="H199" s="2">
        <v>350</v>
      </c>
      <c r="I199" s="2" t="s">
        <v>15</v>
      </c>
      <c r="J199" s="2" t="s">
        <v>16</v>
      </c>
      <c r="K199" s="2">
        <v>7500</v>
      </c>
      <c r="L199" s="2">
        <v>4.4000000000000004</v>
      </c>
      <c r="M199">
        <f t="shared" si="11"/>
        <v>43.75</v>
      </c>
      <c r="N199" t="str">
        <f t="shared" si="12"/>
        <v>Jun-2024</v>
      </c>
      <c r="O199" t="str">
        <f t="shared" si="13"/>
        <v>Friday</v>
      </c>
    </row>
    <row r="200" spans="1:15" x14ac:dyDescent="0.35">
      <c r="A200" s="3">
        <v>45457</v>
      </c>
      <c r="B200" s="2" t="s">
        <v>26</v>
      </c>
      <c r="C200" s="2">
        <v>3</v>
      </c>
      <c r="D200" s="2">
        <v>3000</v>
      </c>
      <c r="E200" s="2">
        <v>9000</v>
      </c>
      <c r="F200" s="2">
        <v>1800</v>
      </c>
      <c r="G200" s="2">
        <v>5400</v>
      </c>
      <c r="H200" s="2">
        <v>3600</v>
      </c>
      <c r="I200" s="2" t="s">
        <v>34</v>
      </c>
      <c r="J200" s="2" t="s">
        <v>13</v>
      </c>
      <c r="K200" s="2">
        <v>7500</v>
      </c>
      <c r="L200" s="2">
        <v>3.2</v>
      </c>
      <c r="M200">
        <f t="shared" si="11"/>
        <v>40</v>
      </c>
      <c r="N200" t="str">
        <f t="shared" si="12"/>
        <v>Jun-2024</v>
      </c>
      <c r="O200" t="str">
        <f t="shared" si="13"/>
        <v>Friday</v>
      </c>
    </row>
    <row r="201" spans="1:15" x14ac:dyDescent="0.35">
      <c r="A201" s="3">
        <v>45457</v>
      </c>
      <c r="B201" s="2" t="s">
        <v>12</v>
      </c>
      <c r="C201" s="2">
        <v>3</v>
      </c>
      <c r="D201" s="2">
        <v>500</v>
      </c>
      <c r="E201" s="2">
        <v>1500</v>
      </c>
      <c r="F201" s="2">
        <v>250</v>
      </c>
      <c r="G201" s="2">
        <v>750</v>
      </c>
      <c r="H201" s="2">
        <v>750</v>
      </c>
      <c r="I201" s="2" t="s">
        <v>34</v>
      </c>
      <c r="J201" s="2" t="s">
        <v>13</v>
      </c>
      <c r="K201" s="2">
        <v>7500</v>
      </c>
      <c r="L201" s="2">
        <v>3.7</v>
      </c>
      <c r="M201">
        <f t="shared" si="11"/>
        <v>50</v>
      </c>
      <c r="N201" t="str">
        <f t="shared" si="12"/>
        <v>Jun-2024</v>
      </c>
      <c r="O201" t="str">
        <f t="shared" si="13"/>
        <v>Friday</v>
      </c>
    </row>
    <row r="202" spans="1:15" x14ac:dyDescent="0.35">
      <c r="A202" s="3">
        <v>45458</v>
      </c>
      <c r="B202" s="2" t="s">
        <v>17</v>
      </c>
      <c r="C202" s="2">
        <v>2</v>
      </c>
      <c r="D202" s="2">
        <v>2500</v>
      </c>
      <c r="E202" s="2">
        <v>5000</v>
      </c>
      <c r="F202" s="2">
        <v>1500</v>
      </c>
      <c r="G202" s="2">
        <v>3000</v>
      </c>
      <c r="H202" s="2">
        <v>2000</v>
      </c>
      <c r="I202" s="2" t="s">
        <v>15</v>
      </c>
      <c r="J202" s="2" t="s">
        <v>13</v>
      </c>
      <c r="K202" s="2">
        <v>3000</v>
      </c>
      <c r="L202" s="2">
        <v>4.8</v>
      </c>
      <c r="M202">
        <f t="shared" si="11"/>
        <v>40</v>
      </c>
      <c r="N202" t="str">
        <f t="shared" si="12"/>
        <v>Jun-2024</v>
      </c>
      <c r="O202" t="str">
        <f t="shared" si="13"/>
        <v>Saturday</v>
      </c>
    </row>
    <row r="203" spans="1:15" x14ac:dyDescent="0.35">
      <c r="A203" s="3">
        <v>45459</v>
      </c>
      <c r="B203" s="2" t="s">
        <v>31</v>
      </c>
      <c r="C203" s="2">
        <v>2</v>
      </c>
      <c r="D203" s="2">
        <v>800</v>
      </c>
      <c r="E203" s="2">
        <v>1600</v>
      </c>
      <c r="F203" s="2">
        <v>450</v>
      </c>
      <c r="G203" s="2">
        <v>900</v>
      </c>
      <c r="H203" s="2">
        <v>700</v>
      </c>
      <c r="I203" s="2" t="s">
        <v>15</v>
      </c>
      <c r="J203" s="2" t="s">
        <v>25</v>
      </c>
      <c r="K203" s="2">
        <v>0</v>
      </c>
      <c r="L203" s="2">
        <v>3.9</v>
      </c>
      <c r="M203">
        <f t="shared" si="11"/>
        <v>43.75</v>
      </c>
      <c r="N203" t="str">
        <f t="shared" si="12"/>
        <v>Jun-2024</v>
      </c>
      <c r="O203" t="str">
        <f t="shared" si="13"/>
        <v>Sunday</v>
      </c>
    </row>
    <row r="204" spans="1:15" x14ac:dyDescent="0.35">
      <c r="A204" s="3">
        <v>45460</v>
      </c>
      <c r="B204" s="2" t="s">
        <v>12</v>
      </c>
      <c r="C204" s="2">
        <v>1</v>
      </c>
      <c r="D204" s="2">
        <v>500</v>
      </c>
      <c r="E204" s="2">
        <v>500</v>
      </c>
      <c r="F204" s="2">
        <v>250</v>
      </c>
      <c r="G204" s="2">
        <v>250</v>
      </c>
      <c r="H204" s="2">
        <v>250</v>
      </c>
      <c r="I204" s="2" t="s">
        <v>34</v>
      </c>
      <c r="J204" s="2" t="s">
        <v>25</v>
      </c>
      <c r="K204" s="2">
        <v>0</v>
      </c>
      <c r="L204" s="2">
        <v>3.3</v>
      </c>
      <c r="M204">
        <f t="shared" si="11"/>
        <v>50</v>
      </c>
      <c r="N204" t="str">
        <f t="shared" si="12"/>
        <v>Jun-2024</v>
      </c>
      <c r="O204" t="str">
        <f t="shared" si="13"/>
        <v>Monday</v>
      </c>
    </row>
    <row r="205" spans="1:15" x14ac:dyDescent="0.35">
      <c r="A205" s="3">
        <v>45460</v>
      </c>
      <c r="B205" s="2" t="s">
        <v>28</v>
      </c>
      <c r="C205" s="2">
        <v>2</v>
      </c>
      <c r="D205" s="2">
        <v>500</v>
      </c>
      <c r="E205" s="2">
        <v>1000</v>
      </c>
      <c r="F205" s="2">
        <v>250</v>
      </c>
      <c r="G205" s="2">
        <v>500</v>
      </c>
      <c r="H205" s="2">
        <v>500</v>
      </c>
      <c r="I205" s="2" t="s">
        <v>34</v>
      </c>
      <c r="J205" s="2" t="s">
        <v>13</v>
      </c>
      <c r="K205" s="2">
        <v>0</v>
      </c>
      <c r="L205" s="2">
        <v>3.1</v>
      </c>
      <c r="M205">
        <f t="shared" si="11"/>
        <v>50</v>
      </c>
      <c r="N205" t="str">
        <f t="shared" si="12"/>
        <v>Jun-2024</v>
      </c>
      <c r="O205" t="str">
        <f t="shared" si="13"/>
        <v>Monday</v>
      </c>
    </row>
    <row r="206" spans="1:15" x14ac:dyDescent="0.35">
      <c r="A206" s="3">
        <v>45461</v>
      </c>
      <c r="B206" s="2" t="s">
        <v>20</v>
      </c>
      <c r="C206" s="2">
        <v>4</v>
      </c>
      <c r="D206" s="2">
        <v>2000</v>
      </c>
      <c r="E206" s="2">
        <v>8000</v>
      </c>
      <c r="F206" s="2">
        <v>1100</v>
      </c>
      <c r="G206" s="2">
        <v>4400</v>
      </c>
      <c r="H206" s="2">
        <v>3600</v>
      </c>
      <c r="I206" s="2" t="s">
        <v>15</v>
      </c>
      <c r="J206" s="2" t="s">
        <v>13</v>
      </c>
      <c r="K206" s="2">
        <v>0</v>
      </c>
      <c r="L206" s="2">
        <v>3.6</v>
      </c>
      <c r="M206">
        <f t="shared" si="11"/>
        <v>45</v>
      </c>
      <c r="N206" t="str">
        <f t="shared" si="12"/>
        <v>Jun-2024</v>
      </c>
      <c r="O206" t="str">
        <f t="shared" si="13"/>
        <v>Tuesday</v>
      </c>
    </row>
    <row r="207" spans="1:15" x14ac:dyDescent="0.35">
      <c r="A207" s="3">
        <v>45462</v>
      </c>
      <c r="B207" s="2" t="s">
        <v>29</v>
      </c>
      <c r="C207" s="2">
        <v>2</v>
      </c>
      <c r="D207" s="2">
        <v>500</v>
      </c>
      <c r="E207" s="2">
        <v>1000</v>
      </c>
      <c r="F207" s="2">
        <v>220</v>
      </c>
      <c r="G207" s="2">
        <v>440</v>
      </c>
      <c r="H207" s="2">
        <v>560</v>
      </c>
      <c r="I207" s="2" t="s">
        <v>34</v>
      </c>
      <c r="J207" s="2" t="s">
        <v>13</v>
      </c>
      <c r="K207" s="2">
        <v>0</v>
      </c>
      <c r="L207" s="2">
        <v>4.4000000000000004</v>
      </c>
      <c r="M207">
        <f t="shared" si="11"/>
        <v>56.000000000000007</v>
      </c>
      <c r="N207" t="str">
        <f t="shared" si="12"/>
        <v>Jun-2024</v>
      </c>
      <c r="O207" t="str">
        <f t="shared" si="13"/>
        <v>Wednesday</v>
      </c>
    </row>
    <row r="208" spans="1:15" x14ac:dyDescent="0.35">
      <c r="A208" s="3">
        <v>45464</v>
      </c>
      <c r="B208" s="2" t="s">
        <v>33</v>
      </c>
      <c r="C208" s="2">
        <v>2</v>
      </c>
      <c r="D208" s="2">
        <v>1000</v>
      </c>
      <c r="E208" s="2">
        <v>2000</v>
      </c>
      <c r="F208" s="2">
        <v>500</v>
      </c>
      <c r="G208" s="2">
        <v>1000</v>
      </c>
      <c r="H208" s="2">
        <v>1000</v>
      </c>
      <c r="I208" s="2" t="s">
        <v>34</v>
      </c>
      <c r="J208" s="2" t="s">
        <v>19</v>
      </c>
      <c r="K208" s="2">
        <v>3000</v>
      </c>
      <c r="L208" s="2">
        <v>3.9</v>
      </c>
      <c r="M208">
        <f t="shared" si="11"/>
        <v>50</v>
      </c>
      <c r="N208" t="str">
        <f t="shared" si="12"/>
        <v>Jun-2024</v>
      </c>
      <c r="O208" t="str">
        <f t="shared" si="13"/>
        <v>Friday</v>
      </c>
    </row>
    <row r="209" spans="1:15" x14ac:dyDescent="0.35">
      <c r="A209" s="3">
        <v>45465</v>
      </c>
      <c r="B209" s="2" t="s">
        <v>28</v>
      </c>
      <c r="C209" s="2">
        <v>3</v>
      </c>
      <c r="D209" s="2">
        <v>500</v>
      </c>
      <c r="E209" s="2">
        <v>1500</v>
      </c>
      <c r="F209" s="2">
        <v>250</v>
      </c>
      <c r="G209" s="2">
        <v>750</v>
      </c>
      <c r="H209" s="2">
        <v>750</v>
      </c>
      <c r="I209" s="2" t="s">
        <v>18</v>
      </c>
      <c r="J209" s="2" t="s">
        <v>23</v>
      </c>
      <c r="K209" s="2">
        <v>3000</v>
      </c>
      <c r="L209" s="2">
        <v>4.5999999999999996</v>
      </c>
      <c r="M209">
        <f t="shared" si="11"/>
        <v>50</v>
      </c>
      <c r="N209" t="str">
        <f t="shared" si="12"/>
        <v>Jun-2024</v>
      </c>
      <c r="O209" t="str">
        <f t="shared" si="13"/>
        <v>Saturday</v>
      </c>
    </row>
    <row r="210" spans="1:15" x14ac:dyDescent="0.35">
      <c r="A210" s="3">
        <v>45465</v>
      </c>
      <c r="B210" s="2" t="s">
        <v>30</v>
      </c>
      <c r="C210" s="2">
        <v>1</v>
      </c>
      <c r="D210" s="2">
        <v>2000</v>
      </c>
      <c r="E210" s="2">
        <v>2000</v>
      </c>
      <c r="F210" s="2">
        <v>1200</v>
      </c>
      <c r="G210" s="2">
        <v>1200</v>
      </c>
      <c r="H210" s="2">
        <v>800</v>
      </c>
      <c r="I210" s="2" t="s">
        <v>15</v>
      </c>
      <c r="J210" s="2" t="s">
        <v>16</v>
      </c>
      <c r="K210" s="2">
        <v>3000</v>
      </c>
      <c r="L210" s="2">
        <v>4.4000000000000004</v>
      </c>
      <c r="M210">
        <f t="shared" si="11"/>
        <v>40</v>
      </c>
      <c r="N210" t="str">
        <f t="shared" si="12"/>
        <v>Jun-2024</v>
      </c>
      <c r="O210" t="str">
        <f t="shared" si="13"/>
        <v>Saturday</v>
      </c>
    </row>
    <row r="211" spans="1:15" x14ac:dyDescent="0.35">
      <c r="A211" s="3">
        <v>45467</v>
      </c>
      <c r="B211" s="2" t="s">
        <v>21</v>
      </c>
      <c r="C211" s="2">
        <v>3</v>
      </c>
      <c r="D211" s="2">
        <v>2500</v>
      </c>
      <c r="E211" s="2">
        <f>C211*D211</f>
        <v>7500</v>
      </c>
      <c r="F211" s="2">
        <v>1400</v>
      </c>
      <c r="G211" s="2">
        <v>4200</v>
      </c>
      <c r="H211" s="2">
        <v>3300</v>
      </c>
      <c r="I211" s="2" t="s">
        <v>34</v>
      </c>
      <c r="J211" s="2" t="s">
        <v>19</v>
      </c>
      <c r="K211" s="2">
        <v>0</v>
      </c>
      <c r="L211" s="2">
        <v>3.1</v>
      </c>
      <c r="M211">
        <f t="shared" si="11"/>
        <v>132</v>
      </c>
      <c r="N211" t="str">
        <f t="shared" si="12"/>
        <v>Jun-2024</v>
      </c>
      <c r="O211" t="str">
        <f t="shared" si="13"/>
        <v>Monday</v>
      </c>
    </row>
    <row r="212" spans="1:15" x14ac:dyDescent="0.35">
      <c r="A212" s="3">
        <v>45468</v>
      </c>
      <c r="B212" s="2" t="s">
        <v>33</v>
      </c>
      <c r="C212" s="2">
        <v>2</v>
      </c>
      <c r="D212" s="2">
        <v>1000</v>
      </c>
      <c r="E212" s="2">
        <v>2000</v>
      </c>
      <c r="F212" s="2">
        <v>500</v>
      </c>
      <c r="G212" s="2">
        <v>1000</v>
      </c>
      <c r="H212" s="2">
        <v>1000</v>
      </c>
      <c r="I212" s="2" t="s">
        <v>15</v>
      </c>
      <c r="J212" s="2" t="s">
        <v>25</v>
      </c>
      <c r="K212" s="2">
        <v>0</v>
      </c>
      <c r="L212" s="2">
        <v>4.7</v>
      </c>
      <c r="M212">
        <f t="shared" si="11"/>
        <v>50</v>
      </c>
      <c r="N212" t="str">
        <f t="shared" si="12"/>
        <v>Jun-2024</v>
      </c>
      <c r="O212" t="str">
        <f t="shared" si="13"/>
        <v>Tuesday</v>
      </c>
    </row>
    <row r="213" spans="1:15" x14ac:dyDescent="0.35">
      <c r="A213" s="3">
        <v>45468</v>
      </c>
      <c r="B213" s="2" t="s">
        <v>26</v>
      </c>
      <c r="C213" s="2">
        <v>1</v>
      </c>
      <c r="D213" s="2">
        <v>3000</v>
      </c>
      <c r="E213" s="2">
        <v>3000</v>
      </c>
      <c r="F213" s="2">
        <v>1800</v>
      </c>
      <c r="G213" s="2">
        <v>1800</v>
      </c>
      <c r="H213" s="2">
        <v>1200</v>
      </c>
      <c r="I213" s="2" t="s">
        <v>34</v>
      </c>
      <c r="J213" s="2" t="s">
        <v>25</v>
      </c>
      <c r="K213" s="2">
        <v>0</v>
      </c>
      <c r="L213" s="2">
        <v>3.1</v>
      </c>
      <c r="M213">
        <f t="shared" si="11"/>
        <v>40</v>
      </c>
      <c r="N213" t="str">
        <f t="shared" si="12"/>
        <v>Jun-2024</v>
      </c>
      <c r="O213" t="str">
        <f t="shared" si="13"/>
        <v>Tuesday</v>
      </c>
    </row>
    <row r="214" spans="1:15" x14ac:dyDescent="0.35">
      <c r="A214" s="3">
        <v>45468</v>
      </c>
      <c r="B214" s="2" t="s">
        <v>31</v>
      </c>
      <c r="C214" s="2">
        <v>2</v>
      </c>
      <c r="D214" s="2">
        <v>800</v>
      </c>
      <c r="E214" s="2">
        <v>1600</v>
      </c>
      <c r="F214" s="2">
        <v>450</v>
      </c>
      <c r="G214" s="2">
        <v>900</v>
      </c>
      <c r="H214" s="2">
        <v>700</v>
      </c>
      <c r="I214" s="2" t="s">
        <v>34</v>
      </c>
      <c r="J214" s="2" t="s">
        <v>19</v>
      </c>
      <c r="K214" s="2">
        <v>0</v>
      </c>
      <c r="L214" s="2">
        <v>4.7</v>
      </c>
      <c r="M214">
        <f t="shared" si="11"/>
        <v>43.75</v>
      </c>
      <c r="N214" t="str">
        <f t="shared" si="12"/>
        <v>Jun-2024</v>
      </c>
      <c r="O214" t="str">
        <f t="shared" si="13"/>
        <v>Tuesday</v>
      </c>
    </row>
    <row r="215" spans="1:15" x14ac:dyDescent="0.35">
      <c r="A215" s="3">
        <v>45470</v>
      </c>
      <c r="B215" s="2" t="s">
        <v>20</v>
      </c>
      <c r="C215" s="2">
        <v>3</v>
      </c>
      <c r="D215" s="2">
        <v>2000</v>
      </c>
      <c r="E215" s="2">
        <v>6000</v>
      </c>
      <c r="F215" s="2">
        <v>1100</v>
      </c>
      <c r="G215" s="2">
        <v>3300</v>
      </c>
      <c r="H215" s="2">
        <v>2700</v>
      </c>
      <c r="I215" s="2" t="s">
        <v>34</v>
      </c>
      <c r="J215" s="2" t="s">
        <v>19</v>
      </c>
      <c r="K215" s="2">
        <v>0</v>
      </c>
      <c r="L215" s="2">
        <v>4.3</v>
      </c>
      <c r="M215">
        <f t="shared" si="11"/>
        <v>45</v>
      </c>
      <c r="N215" t="str">
        <f t="shared" si="12"/>
        <v>Jun-2024</v>
      </c>
      <c r="O215" t="str">
        <f t="shared" si="13"/>
        <v>Thursday</v>
      </c>
    </row>
    <row r="216" spans="1:15" x14ac:dyDescent="0.35">
      <c r="A216" s="3">
        <v>45470</v>
      </c>
      <c r="B216" s="2" t="s">
        <v>17</v>
      </c>
      <c r="C216" s="2">
        <v>2</v>
      </c>
      <c r="D216" s="2">
        <v>2500</v>
      </c>
      <c r="E216" s="2">
        <v>5000</v>
      </c>
      <c r="F216" s="2">
        <v>1500</v>
      </c>
      <c r="G216" s="2">
        <v>3000</v>
      </c>
      <c r="H216" s="2">
        <v>2000</v>
      </c>
      <c r="I216" s="2" t="s">
        <v>34</v>
      </c>
      <c r="J216" s="2" t="s">
        <v>13</v>
      </c>
      <c r="K216" s="2">
        <v>0</v>
      </c>
      <c r="L216" s="2">
        <v>4.3</v>
      </c>
      <c r="M216">
        <f t="shared" si="11"/>
        <v>40</v>
      </c>
      <c r="N216" t="str">
        <f t="shared" si="12"/>
        <v>Jun-2024</v>
      </c>
      <c r="O216" t="str">
        <f t="shared" si="13"/>
        <v>Thursday</v>
      </c>
    </row>
    <row r="217" spans="1:15" x14ac:dyDescent="0.35">
      <c r="A217" s="3">
        <v>45470</v>
      </c>
      <c r="B217" s="2" t="s">
        <v>28</v>
      </c>
      <c r="C217" s="2">
        <v>3</v>
      </c>
      <c r="D217" s="2">
        <v>500</v>
      </c>
      <c r="E217" s="2">
        <v>1500</v>
      </c>
      <c r="F217" s="2">
        <v>250</v>
      </c>
      <c r="G217" s="2">
        <v>750</v>
      </c>
      <c r="H217" s="2">
        <v>750</v>
      </c>
      <c r="I217" s="2" t="s">
        <v>34</v>
      </c>
      <c r="J217" s="2" t="s">
        <v>19</v>
      </c>
      <c r="K217" s="2">
        <v>0</v>
      </c>
      <c r="L217" s="2">
        <v>4.8</v>
      </c>
      <c r="M217">
        <f t="shared" si="11"/>
        <v>50</v>
      </c>
      <c r="N217" t="str">
        <f t="shared" si="12"/>
        <v>Jun-2024</v>
      </c>
      <c r="O217" t="str">
        <f t="shared" si="13"/>
        <v>Thursday</v>
      </c>
    </row>
    <row r="218" spans="1:15" x14ac:dyDescent="0.35">
      <c r="A218" s="3">
        <v>45471</v>
      </c>
      <c r="B218" s="2" t="s">
        <v>33</v>
      </c>
      <c r="C218" s="2">
        <v>3</v>
      </c>
      <c r="D218" s="2">
        <v>1000</v>
      </c>
      <c r="E218" s="2">
        <v>3000</v>
      </c>
      <c r="F218" s="2">
        <v>500</v>
      </c>
      <c r="G218" s="2">
        <v>1500</v>
      </c>
      <c r="H218" s="2">
        <v>1500</v>
      </c>
      <c r="I218" s="2" t="s">
        <v>15</v>
      </c>
      <c r="J218" s="2" t="s">
        <v>19</v>
      </c>
      <c r="K218" s="2">
        <v>0</v>
      </c>
      <c r="L218" s="2">
        <v>4.8</v>
      </c>
      <c r="M218">
        <f t="shared" si="11"/>
        <v>50</v>
      </c>
      <c r="N218" t="str">
        <f t="shared" si="12"/>
        <v>Jun-2024</v>
      </c>
      <c r="O218" t="str">
        <f t="shared" si="13"/>
        <v>Friday</v>
      </c>
    </row>
    <row r="219" spans="1:15" x14ac:dyDescent="0.35">
      <c r="A219" s="3">
        <v>45471</v>
      </c>
      <c r="B219" s="2" t="s">
        <v>24</v>
      </c>
      <c r="C219" s="2">
        <v>4</v>
      </c>
      <c r="D219" s="2">
        <v>2500</v>
      </c>
      <c r="E219" s="2">
        <v>10000</v>
      </c>
      <c r="F219" s="2">
        <v>1500</v>
      </c>
      <c r="G219" s="2">
        <v>6000</v>
      </c>
      <c r="H219" s="2">
        <v>4000</v>
      </c>
      <c r="I219" s="2" t="s">
        <v>18</v>
      </c>
      <c r="J219" s="2" t="s">
        <v>13</v>
      </c>
      <c r="K219" s="2">
        <v>0</v>
      </c>
      <c r="L219" s="2">
        <v>5</v>
      </c>
      <c r="M219">
        <f t="shared" si="11"/>
        <v>40</v>
      </c>
      <c r="N219" t="str">
        <f t="shared" si="12"/>
        <v>Jun-2024</v>
      </c>
      <c r="O219" t="str">
        <f t="shared" si="13"/>
        <v>Friday</v>
      </c>
    </row>
    <row r="220" spans="1:15" x14ac:dyDescent="0.35">
      <c r="A220" s="3">
        <v>45472</v>
      </c>
      <c r="B220" s="2" t="s">
        <v>29</v>
      </c>
      <c r="C220" s="2">
        <v>3</v>
      </c>
      <c r="D220" s="2">
        <v>500</v>
      </c>
      <c r="E220" s="2">
        <v>1500</v>
      </c>
      <c r="F220" s="2">
        <v>220</v>
      </c>
      <c r="G220" s="2">
        <v>660</v>
      </c>
      <c r="H220" s="2">
        <v>840</v>
      </c>
      <c r="I220" s="2" t="s">
        <v>34</v>
      </c>
      <c r="J220" s="2" t="s">
        <v>19</v>
      </c>
      <c r="K220" s="2">
        <v>0</v>
      </c>
      <c r="L220" s="2">
        <v>4</v>
      </c>
      <c r="M220">
        <f t="shared" si="11"/>
        <v>56.000000000000007</v>
      </c>
      <c r="N220" t="str">
        <f t="shared" si="12"/>
        <v>Jun-2024</v>
      </c>
      <c r="O220" t="str">
        <f t="shared" si="13"/>
        <v>Saturday</v>
      </c>
    </row>
    <row r="221" spans="1:15" x14ac:dyDescent="0.35">
      <c r="A221" s="3">
        <v>45473</v>
      </c>
      <c r="B221" s="2" t="s">
        <v>24</v>
      </c>
      <c r="C221" s="2">
        <v>4</v>
      </c>
      <c r="D221" s="2">
        <v>2500</v>
      </c>
      <c r="E221" s="2">
        <v>10000</v>
      </c>
      <c r="F221" s="2">
        <v>1500</v>
      </c>
      <c r="G221" s="2">
        <v>6000</v>
      </c>
      <c r="H221" s="2">
        <v>4000</v>
      </c>
      <c r="I221" s="2" t="s">
        <v>34</v>
      </c>
      <c r="J221" s="2" t="s">
        <v>25</v>
      </c>
      <c r="K221" s="2">
        <v>0</v>
      </c>
      <c r="L221" s="2">
        <v>4.7</v>
      </c>
      <c r="M221">
        <f t="shared" si="11"/>
        <v>40</v>
      </c>
      <c r="N221" t="str">
        <f t="shared" si="12"/>
        <v>Jun-2024</v>
      </c>
      <c r="O221" t="str">
        <f t="shared" si="13"/>
        <v>Sunday</v>
      </c>
    </row>
  </sheetData>
  <pageMargins left="0.75" right="0.75" top="1" bottom="1" header="0.5" footer="0.5"/>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DASHBOARD</vt:lpstr>
      <vt:lpstr>Sheet1</vt:lpstr>
      <vt:lpstr>ChiChi_Bites_Sales_Data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Ifedayo Oluwaseun</dc:creator>
  <cp:lastModifiedBy>Ifedayo Oluwaseun</cp:lastModifiedBy>
  <dcterms:created xsi:type="dcterms:W3CDTF">2026-08-04T22:18:17Z</dcterms:created>
  <dcterms:modified xsi:type="dcterms:W3CDTF">2026-08-18T14:57:49Z</dcterms:modified>
</cp:coreProperties>
</file>